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05" windowWidth="19230" windowHeight="5415"/>
  </bookViews>
  <sheets>
    <sheet name="Overview" sheetId="1" r:id="rId1"/>
    <sheet name="Detailed Breakdown" sheetId="2" r:id="rId2"/>
    <sheet name="Summary" sheetId="3" r:id="rId3"/>
  </sheets>
  <definedNames>
    <definedName name="_xlnm.Print_Area" localSheetId="1">'Detailed Breakdown'!$B$2:$AN$31</definedName>
    <definedName name="_xlnm.Print_Area" localSheetId="2">Summary!$A$1:$S$19</definedName>
    <definedName name="_xlnm.Print_Titles" localSheetId="2">Summary!$3:$3</definedName>
    <definedName name="Z_7054AD83_FA57_4245_B815_A602C0B540A7_.wvu.PrintArea" localSheetId="1" hidden="1">'Detailed Breakdown'!$B$2:$AN$31</definedName>
  </definedNames>
  <calcPr calcId="145621"/>
  <customWorkbookViews>
    <customWorkbookView name="Enzor, Andrew - Personal View" guid="{7054AD83-FA57-4245-B815-A602C0B540A7}" mergeInterval="0" personalView="1" maximized="1" windowWidth="1362" windowHeight="469" activeSheetId="3"/>
  </customWorkbookViews>
</workbook>
</file>

<file path=xl/calcChain.xml><?xml version="1.0" encoding="utf-8"?>
<calcChain xmlns="http://schemas.openxmlformats.org/spreadsheetml/2006/main">
  <c r="AA17" i="2" l="1"/>
  <c r="AI17" i="2" l="1"/>
  <c r="AK17" i="2"/>
  <c r="AM17" i="2"/>
  <c r="D1" i="3" l="1"/>
  <c r="E1" i="3" l="1"/>
  <c r="F1" i="3" s="1"/>
  <c r="G1" i="3" l="1"/>
  <c r="H1" i="3" l="1"/>
  <c r="G17" i="2"/>
  <c r="I17" i="2"/>
  <c r="K17" i="2"/>
  <c r="M17" i="2"/>
  <c r="O17" i="2"/>
  <c r="Q17" i="2"/>
  <c r="S17" i="2"/>
  <c r="U17" i="2"/>
  <c r="W17" i="2"/>
  <c r="E17" i="2"/>
  <c r="I1" i="3" l="1"/>
  <c r="AC17" i="2"/>
  <c r="K1" i="3" l="1"/>
  <c r="AG17" i="2"/>
  <c r="AE17" i="2"/>
  <c r="Y17" i="2"/>
  <c r="O6" i="3" l="1"/>
  <c r="O9" i="3"/>
  <c r="O13" i="3"/>
  <c r="O17" i="3"/>
  <c r="O5" i="3"/>
  <c r="O11" i="3"/>
  <c r="O16" i="3"/>
  <c r="O10" i="3"/>
  <c r="O19" i="3"/>
  <c r="O7" i="3"/>
  <c r="O15" i="3" l="1"/>
  <c r="O18" i="3"/>
  <c r="O8" i="3"/>
  <c r="O14" i="3"/>
  <c r="O12" i="3"/>
  <c r="O4" i="3" l="1"/>
</calcChain>
</file>

<file path=xl/sharedStrings.xml><?xml version="1.0" encoding="utf-8"?>
<sst xmlns="http://schemas.openxmlformats.org/spreadsheetml/2006/main" count="205" uniqueCount="105">
  <si>
    <t>Cumulative Gradient</t>
  </si>
  <si>
    <t>% Change</t>
  </si>
  <si>
    <t>Absolute change (average p/kWh)</t>
  </si>
  <si>
    <t>Step Gradient</t>
  </si>
  <si>
    <t>Comment</t>
  </si>
  <si>
    <t>Commentary</t>
  </si>
  <si>
    <t>Open LLFCs</t>
  </si>
  <si>
    <t>PCs</t>
  </si>
  <si>
    <t>Unit rate 1 
p/kWh</t>
  </si>
  <si>
    <t>Unit rate 2
p/kWh</t>
  </si>
  <si>
    <t>Unit rate 3
p/kWh</t>
  </si>
  <si>
    <t>Capacity charge
p/kVA/day</t>
  </si>
  <si>
    <t>Reactive 
power charge 
p/kVArh</t>
  </si>
  <si>
    <t>Closed LLFCs</t>
  </si>
  <si>
    <t>Percentage
change
%</t>
  </si>
  <si>
    <t>Main drivers for change</t>
  </si>
  <si>
    <t>Information on the Tariff Movement Explanation (TME) Template</t>
  </si>
  <si>
    <t>No change - input remains zero as there are no 132kV/HV assets in the 500MW Model.</t>
  </si>
  <si>
    <t>Fixed charge
p/MPAN/ day</t>
  </si>
  <si>
    <t>Excess
capacity charge
p/kVA/day</t>
  </si>
  <si>
    <t>This workbook is intended to give further detail on the information published in the CDCM model, and to give an appreciation of which areas are the main drivers for year on year changes in tariffs.</t>
  </si>
  <si>
    <t>The 'Detailed Breakdown' worksheet initially shows the impact of updating each CDCM input table in turn, with the top tables (rows 7 to 25) showing the cumulative impact of all updates to that point, and the bottom tables (rows 31 to 49) the isolated impact of that step alone. Variances from a single step of more than ±5% are highlighted in red, and of more than ±3% highlighted in blue. The commentary (row 52) gives more detail on the update which has been carried out.</t>
  </si>
  <si>
    <t>Input 103-A: Diversity allowance</t>
  </si>
  <si>
    <t>Input 103-D: Peaking probabilities by network level</t>
  </si>
  <si>
    <t>Input 103-A: Average kVAr by kVA</t>
  </si>
  <si>
    <t>Input 103-A: Loss adjustment factors</t>
  </si>
  <si>
    <t>Input 103-A: Proportion of load through 132kV/HV</t>
  </si>
  <si>
    <t>Input 103-C: 500MW model</t>
  </si>
  <si>
    <t>Input 104-B: LDNO discount inputs</t>
  </si>
  <si>
    <t>Input 104-F: Other expenditure</t>
  </si>
  <si>
    <t>Input 104-D: Days in charging year</t>
  </si>
  <si>
    <t>Input 104-D: Rate of return</t>
  </si>
  <si>
    <t>Input 104-E: Transmission Exit Charges</t>
  </si>
  <si>
    <t>Input 103-B: Customer contributions under current connection charging policy</t>
  </si>
  <si>
    <t>Input 102-B: Volume forecasts for the charging year</t>
  </si>
  <si>
    <t>Input 104-C: CDCM target revenue</t>
  </si>
  <si>
    <t>Input 102-A: Load factor</t>
  </si>
  <si>
    <t>Input 102-A: Coincidence factor</t>
  </si>
  <si>
    <t>Input 104-A: Inputs by distribution timeband</t>
  </si>
  <si>
    <t>2020/21 Average p/kWh</t>
  </si>
  <si>
    <t>New Models</t>
  </si>
  <si>
    <t>Domestic Aggregated</t>
  </si>
  <si>
    <t>Domestic Aggregated (Related MPAN)</t>
  </si>
  <si>
    <t>Non-Domestic Aggregated</t>
  </si>
  <si>
    <t>Non-Domestic Aggregated (Related MPAN)</t>
  </si>
  <si>
    <t>LV Site Specific</t>
  </si>
  <si>
    <t>LV Sub Site Specific</t>
  </si>
  <si>
    <t>HV Site Specific</t>
  </si>
  <si>
    <t>Unmetered Supplies</t>
  </si>
  <si>
    <t>Input 102-C: Service model asset values</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</si>
  <si>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</si>
  <si>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</si>
  <si>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</si>
  <si>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</si>
  <si>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</si>
  <si>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</si>
  <si>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</si>
  <si>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</si>
  <si>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Northern Powergrid (Northeast) Ltd - April 2021 - LV/HV Final charges</t>
  </si>
  <si>
    <t>2021/22 Average p/kWh</t>
  </si>
  <si>
    <t>2021/22 Typical Annual Bill (£)</t>
  </si>
  <si>
    <t>The 'Summary' worksheet shows the tariffs for each customer group, the average p/kWh for both 2020/21 and 2021/22 and the variance between the two, and a forecast of the total annual charge for 2021/22, along with commentary detailing the main drivers for change.</t>
  </si>
  <si>
    <t>Updated for number of hours in timebands for 2021/22.</t>
  </si>
  <si>
    <t>Updated view of 2021/22 Direct and Indirect Costs, and updated forecast of 2021/22 Network Rates.</t>
  </si>
  <si>
    <t>Updated days in charging year for 2021/22.</t>
  </si>
  <si>
    <t>Updated forecast of 2021/22 exit charges.</t>
  </si>
  <si>
    <t>Updated forecast of 2021/22 units.</t>
  </si>
  <si>
    <t>Updated forecast of 2021/22 allowances.</t>
  </si>
  <si>
    <t>Updated from 2020/21 values to the latest available information.</t>
  </si>
  <si>
    <t>Load factors updated based on the latest available three years of consumption data (2016/17, 2017/18 and 2018/19).</t>
  </si>
  <si>
    <t>Coincidence factors updated based on the latest available three years of consumption data (2016/17, 2017/18 and 2018/19).</t>
  </si>
  <si>
    <t>Updated from 2018/19 values to new values based on 2016/17, 2017/18 and 2018/19 network data.</t>
  </si>
  <si>
    <t>Updated values based on 2018/19 network data.</t>
  </si>
  <si>
    <t>Losses updated using the latest available information from our 2019 losses submission.</t>
  </si>
  <si>
    <t>LDNO discounts vary slightly from those used for 2020/21 charges due to changes to the HV and LV split values.</t>
  </si>
  <si>
    <t>Rate of return amended from 3.79% (2020/21) to x.xx% (2021/22).</t>
  </si>
  <si>
    <t>No change - this input remains the subject of industry discussions, with input values being held at current values.</t>
  </si>
  <si>
    <t>1, 2, 249</t>
  </si>
  <si>
    <t>0, 1, 2</t>
  </si>
  <si>
    <t>12</t>
  </si>
  <si>
    <t>203, 204, 257, 265, 304, 278</t>
  </si>
  <si>
    <t>0, 3, 4, 5-8</t>
  </si>
  <si>
    <t>205</t>
  </si>
  <si>
    <t>251</t>
  </si>
  <si>
    <t>293</t>
  </si>
  <si>
    <t>301</t>
  </si>
  <si>
    <t>506, 507, 508, 509, 554 &amp; 555</t>
  </si>
  <si>
    <t>0, 1, 8</t>
  </si>
  <si>
    <t>774</t>
  </si>
  <si>
    <t>776</t>
  </si>
  <si>
    <t>794, 792</t>
  </si>
  <si>
    <t>392, 394</t>
  </si>
  <si>
    <t>793, 795</t>
  </si>
  <si>
    <t>393, 395</t>
  </si>
  <si>
    <t>796, 798</t>
  </si>
  <si>
    <t>396, 398</t>
  </si>
  <si>
    <t/>
  </si>
  <si>
    <t>The Domestic Aggregated customer group is seeing an increase of 3.2%. This is primarily as a result of an increase of 2.0% driven by the volumes forecast, and an increase of 1.2% driven by increased allowed revenue, offset by a decrease of 1.1% driven by updated direct and indirect costs.</t>
  </si>
  <si>
    <t>The Domestic Aggregated (Related MPAN) customer group is seeing an increase of 10.3%. This is primarily as a result of an increase of 5.8% driven by the volumes forecast, and an increase of 3.7% driven by updated direct and indirect costs.</t>
  </si>
  <si>
    <t>The Non-Domestic Aggregated customer group is seeing an increase of 2.4%. This is primarily as a result of an increase of 2.0% driven by the volumes forecast.</t>
  </si>
  <si>
    <t>The Non-Domestic Aggregated (Related MPAN) customer group is seeing an increase of 7.8%. This is primarily as a result of an increase of 4.4% driven by the volumes forecast, and an increase of 3.0% driven by updated direct and indirect costs.</t>
  </si>
  <si>
    <t>The LV Site Specific customer group is seeing an increase of 11.9%. This is primarily as a result of an increase of 12.4% driven by the volumes forecast.</t>
  </si>
  <si>
    <t>The LV Sub Site Specific customer group is seeing an increase of 7.0%. This is primarily as a result of an increase of 5.7% driven by the volumes forecast, and an increase of 1.3% driven by updated direct and indirect costs, offset by a decrease of 1.0% driven by the coincidence factor.</t>
  </si>
  <si>
    <t>The HV Site Specific customer group is seeing an increase of 7.3%. This is primarily as a result of an increase of 5.2% driven by the volumes forecast, and an increase of 1.7% driven by updated direct and indirect costs.</t>
  </si>
  <si>
    <t>The Unmetered Supplies customer group is seeing a decrease of 2.5%. This is primarily as a result of a decrease of 6.3% driven by the volumes forecast, offset by an increase of 1.6% driven by the peaking probabilities, and an increase of 1.0% driven by updated direct and indirect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</si>
</sst>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00"/>
    <numFmt numFmtId="166" formatCode="0.000%"/>
    <numFmt numFmtId="167" formatCode="0.000;[Red]\-0.000;;"/>
    <numFmt numFmtId="168" formatCode="[Blue]\+0.0%;[Red]\-0.0%;;"/>
    <numFmt numFmtId="169" formatCode="#,##0.000;[Red]\(#,##0.000\);;"/>
    <numFmt numFmtId="170" formatCode="0.0000000000000000000000000000%"/>
    <numFmt numFmtId="171" formatCode="#,##0.00;[Red]\(#,##0.00\);"/>
    <numFmt numFmtId="172" formatCode="0;\-0;"/>
  </numFmts>
  <fonts count="20" x14ac:knownFonts="1">
    <font>
      <sz val="10"/>
      <color theme="1"/>
      <name val="Arial"/>
      <family val="2"/>
    </font>
    <font>
      <sz val="11"/>
      <color theme="1"/>
      <name val="Calibri"/>
      <family val="2"/>
      <scheme val="minor"/>
    </font>
    <font>
      <sz val="10"/>
      <name val="Arial"/>
      <family val="2"/>
    </font>
    <font>
      <sz val="12"/>
      <name val="Calibri"/>
      <family val="2"/>
      <scheme val="minor"/>
    </font>
    <font>
      <b/>
      <sz val="12"/>
      <name val="Calibri"/>
      <family val="2"/>
      <scheme val="minor"/>
    </font>
    <font>
      <sz val="12"/>
      <color indexed="9"/>
      <name val="Calibri"/>
      <family val="2"/>
      <scheme val="minor"/>
    </font>
    <font>
      <b/>
      <sz val="12"/>
      <color indexed="9"/>
      <name val="Calibri"/>
      <family val="2"/>
      <scheme val="minor"/>
    </font>
    <font>
      <sz val="10"/>
      <color theme="1"/>
      <name val="Arial"/>
      <family val="2"/>
    </font>
    <font>
      <b/>
      <sz val="11"/>
      <color indexed="56"/>
      <name val="Arial"/>
      <family val="2"/>
    </font>
    <font>
      <sz val="10"/>
      <color theme="1"/>
      <name val="Calibri"/>
      <family val="2"/>
      <scheme val="minor"/>
    </font>
    <font>
      <sz val="10"/>
      <name val="Calibri"/>
      <family val="2"/>
      <scheme val="minor"/>
    </font>
    <font>
      <sz val="11"/>
      <name val="Calibri"/>
      <family val="2"/>
      <scheme val="minor"/>
    </font>
    <font>
      <b/>
      <sz val="14"/>
      <color indexed="56"/>
      <name val="Calibri"/>
      <family val="2"/>
      <scheme val="minor"/>
    </font>
    <font>
      <b/>
      <sz val="16"/>
      <name val="Calibri"/>
      <family val="2"/>
      <scheme val="minor"/>
    </font>
    <font>
      <sz val="16"/>
      <name val="Calibri"/>
      <family val="2"/>
      <scheme val="minor"/>
    </font>
    <font>
      <b/>
      <sz val="10"/>
      <color indexed="9"/>
      <name val="Calibri"/>
      <family val="2"/>
      <scheme val="minor"/>
    </font>
    <font>
      <b/>
      <sz val="10"/>
      <name val="Calibri"/>
      <family val="2"/>
      <scheme val="minor"/>
    </font>
    <font>
      <sz val="10"/>
      <color theme="0"/>
      <name val="Calibri"/>
      <family val="2"/>
      <scheme val="minor"/>
    </font>
    <font>
      <sz val="10"/>
      <name val="Wingdings 2"/>
      <family val="1"/>
      <charset val="2"/>
    </font>
    <font>
      <b/>
      <sz val="11"/>
      <color theme="0"/>
      <name val="Calibri"/>
      <family val="2"/>
      <scheme val="minor"/>
    </font>
  </fonts>
  <fills count="15">
    <fill>
      <patternFill patternType="none"/>
    </fill>
    <fill>
      <patternFill patternType="gray125"/>
    </fill>
    <fill>
      <patternFill patternType="solid">
        <fgColor indexed="47"/>
        <bgColor indexed="64"/>
      </patternFill>
    </fill>
    <fill>
      <patternFill patternType="solid">
        <fgColor indexed="23"/>
        <bgColor indexed="64"/>
      </patternFill>
    </fill>
    <fill>
      <patternFill patternType="solid">
        <fgColor indexed="41"/>
        <bgColor indexed="64"/>
      </patternFill>
    </fill>
    <fill>
      <patternFill patternType="solid">
        <fgColor indexed="22"/>
        <bgColor indexed="64"/>
      </patternFill>
    </fill>
    <fill>
      <patternFill patternType="solid">
        <fgColor indexed="26"/>
        <bgColor indexed="64"/>
      </patternFill>
    </fill>
    <fill>
      <patternFill patternType="solid">
        <fgColor rgb="FFFFFFCC"/>
        <bgColor indexed="64"/>
      </patternFill>
    </fill>
    <fill>
      <patternFill patternType="solid">
        <fgColor indexed="44"/>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theme="0" tint="-0.249977111117893"/>
        <bgColor indexed="64"/>
      </patternFill>
    </fill>
    <fill>
      <patternFill patternType="solid">
        <fgColor rgb="FFB10024"/>
        <bgColor indexed="64"/>
      </patternFill>
    </fill>
    <fill>
      <patternFill patternType="solid">
        <fgColor theme="0" tint="-4.9989318521683403E-2"/>
        <bgColor indexed="64"/>
      </patternFill>
    </fill>
  </fills>
  <borders count="2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6">
    <xf numFmtId="0" fontId="0" fillId="0" borderId="0"/>
    <xf numFmtId="0" fontId="2" fillId="0" borderId="0"/>
    <xf numFmtId="0" fontId="2" fillId="0" borderId="0"/>
    <xf numFmtId="9" fontId="7" fillId="0" borderId="0" applyFont="0" applyFill="0" applyBorder="0" applyAlignment="0" applyProtection="0"/>
    <xf numFmtId="0" fontId="2" fillId="0" borderId="0"/>
    <xf numFmtId="0" fontId="8" fillId="0" borderId="0" applyNumberFormat="0" applyFill="0" applyBorder="0" applyAlignment="0" applyProtection="0"/>
  </cellStyleXfs>
  <cellXfs count="66">
    <xf numFmtId="0" fontId="0" fillId="0" borderId="0" xfId="0"/>
    <xf numFmtId="0" fontId="3" fillId="0" borderId="0" xfId="1" applyFont="1"/>
    <xf numFmtId="0" fontId="5" fillId="3" borderId="3" xfId="2" applyFont="1" applyFill="1" applyBorder="1" applyAlignment="1">
      <alignment horizontal="center" vertical="center" wrapText="1"/>
    </xf>
    <xf numFmtId="0" fontId="5" fillId="3" borderId="4" xfId="2" applyFont="1" applyFill="1" applyBorder="1" applyAlignment="1">
      <alignment horizontal="center" vertical="center" wrapText="1"/>
    </xf>
    <xf numFmtId="166" fontId="3" fillId="0" borderId="0" xfId="1" applyNumberFormat="1" applyFont="1"/>
    <xf numFmtId="0" fontId="4" fillId="2" borderId="5" xfId="2" applyFont="1" applyFill="1" applyBorder="1" applyAlignment="1">
      <alignment vertical="center"/>
    </xf>
    <xf numFmtId="0" fontId="9" fillId="0" borderId="0" xfId="0" applyFont="1"/>
    <xf numFmtId="0" fontId="5" fillId="3" borderId="11" xfId="1" applyFont="1" applyFill="1" applyBorder="1" applyAlignment="1">
      <alignment horizontal="center" vertical="center"/>
    </xf>
    <xf numFmtId="0" fontId="6" fillId="3" borderId="11" xfId="2" applyFont="1" applyFill="1" applyBorder="1" applyAlignment="1">
      <alignment horizontal="center" vertical="center"/>
    </xf>
    <xf numFmtId="0" fontId="4" fillId="2" borderId="10" xfId="2" applyFont="1" applyFill="1" applyBorder="1" applyAlignment="1">
      <alignment vertical="center"/>
    </xf>
    <xf numFmtId="0" fontId="4" fillId="2" borderId="9" xfId="2" applyFont="1" applyFill="1" applyBorder="1" applyAlignment="1">
      <alignment vertical="center"/>
    </xf>
    <xf numFmtId="0" fontId="9" fillId="0" borderId="0" xfId="2" applyFont="1" applyFill="1" applyBorder="1" applyAlignment="1" applyProtection="1">
      <alignment vertical="center"/>
    </xf>
    <xf numFmtId="0" fontId="10" fillId="0" borderId="0" xfId="4" applyFont="1" applyAlignment="1" applyProtection="1">
      <alignment vertical="center"/>
    </xf>
    <xf numFmtId="0" fontId="17" fillId="0" borderId="0" xfId="4" applyFont="1" applyAlignment="1" applyProtection="1">
      <alignment horizontal="center" vertical="center"/>
    </xf>
    <xf numFmtId="0" fontId="17" fillId="0" borderId="0" xfId="4" applyFont="1" applyAlignment="1" applyProtection="1">
      <alignment vertical="center"/>
    </xf>
    <xf numFmtId="0" fontId="15" fillId="0" borderId="0" xfId="2" applyFont="1" applyFill="1" applyBorder="1" applyAlignment="1" applyProtection="1">
      <alignment horizontal="center" vertical="center"/>
    </xf>
    <xf numFmtId="0" fontId="16" fillId="2" borderId="5" xfId="2" applyFont="1" applyFill="1" applyBorder="1" applyAlignment="1" applyProtection="1">
      <alignment horizontal="center" vertical="center" wrapText="1"/>
    </xf>
    <xf numFmtId="0" fontId="10" fillId="0" borderId="0" xfId="4" applyFont="1" applyAlignment="1" applyProtection="1">
      <alignment horizontal="center" vertical="center" wrapText="1"/>
    </xf>
    <xf numFmtId="0" fontId="16" fillId="2" borderId="16" xfId="2" applyFont="1" applyFill="1" applyBorder="1" applyAlignment="1" applyProtection="1">
      <alignment vertical="center" wrapText="1"/>
    </xf>
    <xf numFmtId="49" fontId="11" fillId="5" borderId="16" xfId="2" applyNumberFormat="1" applyFont="1" applyFill="1" applyBorder="1" applyAlignment="1" applyProtection="1">
      <alignment horizontal="center" vertical="center" wrapText="1"/>
    </xf>
    <xf numFmtId="169" fontId="11" fillId="4" borderId="5" xfId="2" applyNumberFormat="1" applyFont="1" applyFill="1" applyBorder="1" applyAlignment="1" applyProtection="1">
      <alignment horizontal="center" vertical="center" wrapText="1"/>
    </xf>
    <xf numFmtId="168" fontId="11" fillId="4" borderId="5" xfId="3" applyNumberFormat="1" applyFont="1" applyFill="1" applyBorder="1" applyAlignment="1" applyProtection="1">
      <alignment horizontal="center" vertical="center" wrapText="1"/>
    </xf>
    <xf numFmtId="0" fontId="11" fillId="4" borderId="5" xfId="2" applyFont="1" applyFill="1" applyBorder="1" applyAlignment="1" applyProtection="1">
      <alignment horizontal="left" vertical="center" wrapText="1"/>
    </xf>
    <xf numFmtId="170" fontId="18" fillId="0" borderId="0" xfId="4" applyNumberFormat="1" applyFont="1" applyAlignment="1" applyProtection="1">
      <alignment horizontal="center" vertical="center"/>
    </xf>
    <xf numFmtId="0" fontId="16" fillId="2" borderId="5" xfId="2" applyFont="1" applyFill="1" applyBorder="1" applyAlignment="1" applyProtection="1">
      <alignment vertical="center" wrapText="1"/>
    </xf>
    <xf numFmtId="0" fontId="11" fillId="5" borderId="5" xfId="2" applyNumberFormat="1" applyFont="1" applyFill="1" applyBorder="1" applyAlignment="1" applyProtection="1">
      <alignment horizontal="center" vertical="center" wrapText="1"/>
    </xf>
    <xf numFmtId="0" fontId="11" fillId="12" borderId="5" xfId="2" applyFont="1" applyFill="1" applyBorder="1" applyAlignment="1" applyProtection="1">
      <alignment horizontal="center" vertical="center" wrapText="1"/>
    </xf>
    <xf numFmtId="164" fontId="3" fillId="4" borderId="12" xfId="2" applyNumberFormat="1" applyFont="1" applyFill="1" applyBorder="1" applyAlignment="1">
      <alignment horizontal="right" vertical="center"/>
    </xf>
    <xf numFmtId="165" fontId="3" fillId="4" borderId="13" xfId="2" applyNumberFormat="1" applyFont="1" applyFill="1" applyBorder="1" applyAlignment="1">
      <alignment horizontal="right" vertical="center"/>
    </xf>
    <xf numFmtId="164" fontId="3" fillId="4" borderId="14" xfId="2" applyNumberFormat="1" applyFont="1" applyFill="1" applyBorder="1" applyAlignment="1">
      <alignment horizontal="right" vertical="center"/>
    </xf>
    <xf numFmtId="165" fontId="3" fillId="4" borderId="15" xfId="2" applyNumberFormat="1" applyFont="1" applyFill="1" applyBorder="1" applyAlignment="1">
      <alignment horizontal="right" vertical="center"/>
    </xf>
    <xf numFmtId="164" fontId="3" fillId="7" borderId="12" xfId="2" applyNumberFormat="1" applyFont="1" applyFill="1" applyBorder="1" applyAlignment="1">
      <alignment horizontal="right" vertical="center"/>
    </xf>
    <xf numFmtId="165" fontId="3" fillId="6" borderId="13" xfId="2" applyNumberFormat="1" applyFont="1" applyFill="1" applyBorder="1" applyAlignment="1">
      <alignment horizontal="right" vertical="center"/>
    </xf>
    <xf numFmtId="164" fontId="3" fillId="7" borderId="14" xfId="2" applyNumberFormat="1" applyFont="1" applyFill="1" applyBorder="1" applyAlignment="1">
      <alignment horizontal="right" vertical="center"/>
    </xf>
    <xf numFmtId="165" fontId="3" fillId="6" borderId="15" xfId="2" applyNumberFormat="1" applyFont="1" applyFill="1" applyBorder="1" applyAlignment="1">
      <alignment horizontal="right" vertical="center"/>
    </xf>
    <xf numFmtId="171" fontId="11" fillId="4" borderId="5" xfId="2" applyNumberFormat="1" applyFont="1" applyFill="1" applyBorder="1" applyAlignment="1" applyProtection="1">
      <alignment horizontal="center" vertical="center" wrapText="1"/>
    </xf>
    <xf numFmtId="172" fontId="11" fillId="4" borderId="16" xfId="2" quotePrefix="1" applyNumberFormat="1" applyFont="1" applyFill="1" applyBorder="1" applyAlignment="1" applyProtection="1">
      <alignment horizontal="center" vertical="center" wrapText="1"/>
    </xf>
    <xf numFmtId="167" fontId="1" fillId="10" borderId="16" xfId="2" applyNumberFormat="1" applyFont="1" applyFill="1" applyBorder="1" applyAlignment="1" applyProtection="1">
      <alignment horizontal="center" vertical="center"/>
    </xf>
    <xf numFmtId="167" fontId="1" fillId="11" borderId="16" xfId="2" applyNumberFormat="1" applyFont="1" applyFill="1" applyBorder="1" applyAlignment="1" applyProtection="1">
      <alignment horizontal="center" vertical="center"/>
    </xf>
    <xf numFmtId="167" fontId="1" fillId="10" borderId="5" xfId="2" applyNumberFormat="1" applyFont="1" applyFill="1" applyBorder="1" applyAlignment="1" applyProtection="1">
      <alignment horizontal="center" vertical="center"/>
    </xf>
    <xf numFmtId="167" fontId="1" fillId="11" borderId="5" xfId="2" applyNumberFormat="1" applyFont="1" applyFill="1" applyBorder="1" applyAlignment="1" applyProtection="1">
      <alignment horizontal="center" vertical="center"/>
    </xf>
    <xf numFmtId="0" fontId="19" fillId="13" borderId="17" xfId="0" applyFont="1" applyFill="1" applyBorder="1" applyAlignment="1">
      <alignment horizontal="center"/>
    </xf>
    <xf numFmtId="0" fontId="19" fillId="13" borderId="18" xfId="0" applyFont="1" applyFill="1" applyBorder="1" applyAlignment="1">
      <alignment horizontal="center"/>
    </xf>
    <xf numFmtId="0" fontId="19" fillId="13" borderId="19" xfId="0" applyFont="1" applyFill="1" applyBorder="1" applyAlignment="1">
      <alignment horizontal="center"/>
    </xf>
    <xf numFmtId="0" fontId="9" fillId="14" borderId="20" xfId="0" applyFont="1" applyFill="1" applyBorder="1" applyAlignment="1">
      <alignment horizontal="left" vertical="center" wrapText="1"/>
    </xf>
    <xf numFmtId="0" fontId="9" fillId="14" borderId="21" xfId="0" applyFont="1" applyFill="1" applyBorder="1" applyAlignment="1">
      <alignment horizontal="left" vertical="center" wrapText="1"/>
    </xf>
    <xf numFmtId="0" fontId="9" fillId="14" borderId="22" xfId="0" applyFont="1" applyFill="1" applyBorder="1" applyAlignment="1">
      <alignment horizontal="left" vertical="center" wrapText="1"/>
    </xf>
    <xf numFmtId="0" fontId="9" fillId="14" borderId="23" xfId="0" applyFont="1" applyFill="1" applyBorder="1" applyAlignment="1">
      <alignment horizontal="left" vertical="center" wrapText="1"/>
    </xf>
    <xf numFmtId="0" fontId="9" fillId="14" borderId="0" xfId="0" applyFont="1" applyFill="1" applyBorder="1" applyAlignment="1">
      <alignment horizontal="left" vertical="center" wrapText="1"/>
    </xf>
    <xf numFmtId="0" fontId="9" fillId="14" borderId="24" xfId="0" applyFont="1" applyFill="1" applyBorder="1" applyAlignment="1">
      <alignment horizontal="left" vertical="center" wrapText="1"/>
    </xf>
    <xf numFmtId="0" fontId="9" fillId="14" borderId="25" xfId="0" applyFont="1" applyFill="1" applyBorder="1" applyAlignment="1">
      <alignment horizontal="left" vertical="center" wrapText="1"/>
    </xf>
    <xf numFmtId="0" fontId="9" fillId="14" borderId="26" xfId="0" applyFont="1" applyFill="1" applyBorder="1" applyAlignment="1">
      <alignment horizontal="left" vertical="center" wrapText="1"/>
    </xf>
    <xf numFmtId="0" fontId="9" fillId="14" borderId="27" xfId="0" applyFont="1" applyFill="1" applyBorder="1" applyAlignment="1">
      <alignment horizontal="left" vertical="center" wrapText="1"/>
    </xf>
    <xf numFmtId="164" fontId="3" fillId="0" borderId="6" xfId="1" applyNumberFormat="1" applyFont="1" applyBorder="1" applyAlignment="1">
      <alignment horizontal="center" vertical="center" wrapText="1"/>
    </xf>
    <xf numFmtId="164" fontId="3" fillId="0" borderId="7" xfId="1" applyNumberFormat="1" applyFont="1" applyBorder="1" applyAlignment="1">
      <alignment horizontal="center" vertical="center" wrapText="1"/>
    </xf>
    <xf numFmtId="164" fontId="3" fillId="0" borderId="6" xfId="1" applyNumberFormat="1" applyFont="1" applyFill="1" applyBorder="1" applyAlignment="1">
      <alignment horizontal="center" vertical="center" wrapText="1"/>
    </xf>
    <xf numFmtId="164" fontId="3" fillId="0" borderId="7" xfId="1" applyNumberFormat="1"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12" fillId="8" borderId="6" xfId="5" applyNumberFormat="1" applyFont="1" applyFill="1" applyBorder="1" applyAlignment="1" applyProtection="1">
      <alignment horizontal="center" vertical="center" wrapText="1"/>
    </xf>
    <xf numFmtId="0" fontId="12" fillId="8" borderId="8" xfId="5" applyNumberFormat="1" applyFont="1" applyFill="1" applyBorder="1" applyAlignment="1" applyProtection="1">
      <alignment horizontal="center" vertical="center" wrapText="1"/>
    </xf>
    <xf numFmtId="0" fontId="12" fillId="8" borderId="7" xfId="5" applyNumberFormat="1" applyFont="1" applyFill="1" applyBorder="1" applyAlignment="1" applyProtection="1">
      <alignment horizontal="center" vertical="center" wrapText="1"/>
    </xf>
    <xf numFmtId="0" fontId="13" fillId="9" borderId="6" xfId="2" applyFont="1" applyFill="1" applyBorder="1" applyAlignment="1" applyProtection="1">
      <alignment horizontal="center" vertical="center"/>
    </xf>
    <xf numFmtId="0" fontId="13" fillId="9" borderId="8" xfId="2" applyFont="1" applyFill="1" applyBorder="1" applyAlignment="1" applyProtection="1">
      <alignment horizontal="center" vertical="center"/>
    </xf>
    <xf numFmtId="0" fontId="14" fillId="0" borderId="8" xfId="2" applyFont="1" applyBorder="1" applyAlignment="1" applyProtection="1">
      <alignment horizontal="center" vertical="center"/>
    </xf>
    <xf numFmtId="0" fontId="14" fillId="0" borderId="7" xfId="2" applyFont="1" applyBorder="1" applyAlignment="1" applyProtection="1">
      <alignment horizontal="center" vertical="center"/>
    </xf>
  </cellXfs>
  <cellStyles count="6">
    <cellStyle name="=C:\WINNT\SYSTEM32\COMMAND.COM 2" xfId="2"/>
    <cellStyle name="Heading 4 2" xfId="5"/>
    <cellStyle name="Normal" xfId="0" builtinId="0"/>
    <cellStyle name="Normal 2" xfId="4"/>
    <cellStyle name="Normal_Copy of WSC - CDCM Volatility YOY National - Updated Mar 11" xfId="1"/>
    <cellStyle name="Percent" xfId="3" builtinId="5"/>
  </cellStyles>
  <dxfs count="14">
    <dxf>
      <fill>
        <patternFill>
          <bgColor indexed="22"/>
        </patternFill>
      </fill>
    </dxf>
    <dxf>
      <fill>
        <patternFill>
          <bgColor indexed="22"/>
        </patternFill>
      </fill>
    </dxf>
    <dxf>
      <font>
        <color rgb="FF00B050"/>
      </font>
    </dxf>
    <dxf>
      <font>
        <color rgb="FFFF0000"/>
      </font>
    </dxf>
    <dxf>
      <fill>
        <patternFill>
          <bgColor indexed="22"/>
        </patternFill>
      </fill>
    </dxf>
    <dxf>
      <fill>
        <patternFill>
          <bgColor indexed="22"/>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66674</xdr:colOff>
      <xdr:row>1</xdr:row>
      <xdr:rowOff>66676</xdr:rowOff>
    </xdr:from>
    <xdr:to>
      <xdr:col>40</xdr:col>
      <xdr:colOff>0</xdr:colOff>
      <xdr:row>1</xdr:row>
      <xdr:rowOff>504826</xdr:rowOff>
    </xdr:to>
    <xdr:sp macro="" textlink="">
      <xdr:nvSpPr>
        <xdr:cNvPr id="4" name="TextBox 3"/>
        <xdr:cNvSpPr txBox="1"/>
      </xdr:nvSpPr>
      <xdr:spPr>
        <a:xfrm>
          <a:off x="161924" y="269082"/>
          <a:ext cx="43843576" cy="438150"/>
        </a:xfrm>
        <a:prstGeom prst="rect">
          <a:avLst/>
        </a:prstGeom>
        <a:solidFill>
          <a:schemeClr val="tx1">
            <a:lumMod val="65000"/>
            <a:lumOff val="3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GB" sz="2400" baseline="0">
              <a:solidFill>
                <a:schemeClr val="bg1"/>
              </a:solidFill>
            </a:rPr>
            <a:t>CDCM Tariff Movement - Northern Powergrid (Northeast) Ltd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dcusa.co.uk/Public/DCUSADocuments.aspx?s=c"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H19"/>
  <sheetViews>
    <sheetView showGridLines="0" tabSelected="1" workbookViewId="0">
      <selection activeCell="B3" sqref="B3:H6"/>
    </sheetView>
  </sheetViews>
  <sheetFormatPr defaultColWidth="9.140625" defaultRowHeight="12.75" x14ac:dyDescent="0.2"/>
  <cols>
    <col min="1" max="1" width="2.42578125" style="6" customWidth="1"/>
    <col min="2" max="8" width="9.140625" style="6"/>
    <col min="9" max="9" width="2.42578125" style="6" customWidth="1"/>
    <col min="10" max="16384" width="9.140625" style="6"/>
  </cols>
  <sheetData>
    <row r="2" spans="2:8" ht="15" x14ac:dyDescent="0.25">
      <c r="B2" s="41" t="s">
        <v>16</v>
      </c>
      <c r="C2" s="42"/>
      <c r="D2" s="42"/>
      <c r="E2" s="42"/>
      <c r="F2" s="42"/>
      <c r="G2" s="42"/>
      <c r="H2" s="43"/>
    </row>
    <row r="3" spans="2:8" ht="12.75" customHeight="1" x14ac:dyDescent="0.2">
      <c r="B3" s="44" t="s">
        <v>20</v>
      </c>
      <c r="C3" s="45"/>
      <c r="D3" s="45"/>
      <c r="E3" s="45"/>
      <c r="F3" s="45"/>
      <c r="G3" s="45"/>
      <c r="H3" s="46"/>
    </row>
    <row r="4" spans="2:8" x14ac:dyDescent="0.2">
      <c r="B4" s="47"/>
      <c r="C4" s="48"/>
      <c r="D4" s="48"/>
      <c r="E4" s="48"/>
      <c r="F4" s="48"/>
      <c r="G4" s="48"/>
      <c r="H4" s="49"/>
    </row>
    <row r="5" spans="2:8" x14ac:dyDescent="0.2">
      <c r="B5" s="47"/>
      <c r="C5" s="48"/>
      <c r="D5" s="48"/>
      <c r="E5" s="48"/>
      <c r="F5" s="48"/>
      <c r="G5" s="48"/>
      <c r="H5" s="49"/>
    </row>
    <row r="6" spans="2:8" x14ac:dyDescent="0.2">
      <c r="B6" s="50"/>
      <c r="C6" s="51"/>
      <c r="D6" s="51"/>
      <c r="E6" s="51"/>
      <c r="F6" s="51"/>
      <c r="G6" s="51"/>
      <c r="H6" s="52"/>
    </row>
    <row r="7" spans="2:8" ht="12.75" customHeight="1" x14ac:dyDescent="0.2">
      <c r="B7" s="44" t="s">
        <v>21</v>
      </c>
      <c r="C7" s="45"/>
      <c r="D7" s="45"/>
      <c r="E7" s="45"/>
      <c r="F7" s="45"/>
      <c r="G7" s="45"/>
      <c r="H7" s="46"/>
    </row>
    <row r="8" spans="2:8" x14ac:dyDescent="0.2">
      <c r="B8" s="47"/>
      <c r="C8" s="48"/>
      <c r="D8" s="48"/>
      <c r="E8" s="48"/>
      <c r="F8" s="48"/>
      <c r="G8" s="48"/>
      <c r="H8" s="49"/>
    </row>
    <row r="9" spans="2:8" x14ac:dyDescent="0.2">
      <c r="B9" s="47"/>
      <c r="C9" s="48"/>
      <c r="D9" s="48"/>
      <c r="E9" s="48"/>
      <c r="F9" s="48"/>
      <c r="G9" s="48"/>
      <c r="H9" s="49"/>
    </row>
    <row r="10" spans="2:8" x14ac:dyDescent="0.2">
      <c r="B10" s="47"/>
      <c r="C10" s="48"/>
      <c r="D10" s="48"/>
      <c r="E10" s="48"/>
      <c r="F10" s="48"/>
      <c r="G10" s="48"/>
      <c r="H10" s="49"/>
    </row>
    <row r="11" spans="2:8" x14ac:dyDescent="0.2">
      <c r="B11" s="47"/>
      <c r="C11" s="48"/>
      <c r="D11" s="48"/>
      <c r="E11" s="48"/>
      <c r="F11" s="48"/>
      <c r="G11" s="48"/>
      <c r="H11" s="49"/>
    </row>
    <row r="12" spans="2:8" x14ac:dyDescent="0.2">
      <c r="B12" s="47"/>
      <c r="C12" s="48"/>
      <c r="D12" s="48"/>
      <c r="E12" s="48"/>
      <c r="F12" s="48"/>
      <c r="G12" s="48"/>
      <c r="H12" s="49"/>
    </row>
    <row r="13" spans="2:8" x14ac:dyDescent="0.2">
      <c r="B13" s="47"/>
      <c r="C13" s="48"/>
      <c r="D13" s="48"/>
      <c r="E13" s="48"/>
      <c r="F13" s="48"/>
      <c r="G13" s="48"/>
      <c r="H13" s="49"/>
    </row>
    <row r="14" spans="2:8" x14ac:dyDescent="0.2">
      <c r="B14" s="50"/>
      <c r="C14" s="51"/>
      <c r="D14" s="51"/>
      <c r="E14" s="51"/>
      <c r="F14" s="51"/>
      <c r="G14" s="51"/>
      <c r="H14" s="52"/>
    </row>
    <row r="15" spans="2:8" ht="12.75" customHeight="1" x14ac:dyDescent="0.2">
      <c r="B15" s="44" t="s">
        <v>61</v>
      </c>
      <c r="C15" s="45"/>
      <c r="D15" s="45"/>
      <c r="E15" s="45"/>
      <c r="F15" s="45"/>
      <c r="G15" s="45"/>
      <c r="H15" s="46"/>
    </row>
    <row r="16" spans="2:8" ht="12.75" customHeight="1" x14ac:dyDescent="0.2">
      <c r="B16" s="47"/>
      <c r="C16" s="48"/>
      <c r="D16" s="48"/>
      <c r="E16" s="48"/>
      <c r="F16" s="48"/>
      <c r="G16" s="48"/>
      <c r="H16" s="49"/>
    </row>
    <row r="17" spans="2:8" x14ac:dyDescent="0.2">
      <c r="B17" s="47"/>
      <c r="C17" s="48"/>
      <c r="D17" s="48"/>
      <c r="E17" s="48"/>
      <c r="F17" s="48"/>
      <c r="G17" s="48"/>
      <c r="H17" s="49"/>
    </row>
    <row r="18" spans="2:8" x14ac:dyDescent="0.2">
      <c r="B18" s="47"/>
      <c r="C18" s="48"/>
      <c r="D18" s="48"/>
      <c r="E18" s="48"/>
      <c r="F18" s="48"/>
      <c r="G18" s="48"/>
      <c r="H18" s="49"/>
    </row>
    <row r="19" spans="2:8" x14ac:dyDescent="0.2">
      <c r="B19" s="50"/>
      <c r="C19" s="51"/>
      <c r="D19" s="51"/>
      <c r="E19" s="51"/>
      <c r="F19" s="51"/>
      <c r="G19" s="51"/>
      <c r="H19" s="52"/>
    </row>
  </sheetData>
  <customSheetViews>
    <customSheetView guid="{7054AD83-FA57-4245-B815-A602C0B540A7}" showGridLines="0" fitToPage="1">
      <selection activeCell="C50" sqref="C50"/>
      <pageMargins left="0.7" right="0.7" top="0.75" bottom="0.75" header="0.3" footer="0.3"/>
      <pageSetup paperSize="9" scale="81" orientation="portrait" r:id="rId1"/>
    </customSheetView>
  </customSheetViews>
  <mergeCells count="4">
    <mergeCell ref="B2:H2"/>
    <mergeCell ref="B3:H6"/>
    <mergeCell ref="B7:H14"/>
    <mergeCell ref="B15:H19"/>
  </mergeCells>
  <hyperlinks>
    <hyperlink ref="A5" r:id="rId2" display="http://www.dcusa.co.uk/Public/DCUSADocuments.aspx?s=c "/>
  </hyperlinks>
  <pageMargins left="0.7" right="0.7" top="0.75" bottom="0.75" header="0.3" footer="0.3"/>
  <pageSetup paperSize="9" scale="81"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AN30"/>
  <sheetViews>
    <sheetView showGridLines="0" view="pageBreakPreview" zoomScale="60" zoomScaleNormal="80" workbookViewId="0">
      <pane xSplit="2" ySplit="5" topLeftCell="E6" activePane="bottomRight" state="frozen"/>
      <selection pane="topRight" activeCell="C1" sqref="C1"/>
      <selection pane="bottomLeft" activeCell="A6" sqref="A6"/>
      <selection pane="bottomRight" activeCell="O30" sqref="O30:P30"/>
    </sheetView>
  </sheetViews>
  <sheetFormatPr defaultColWidth="9.140625" defaultRowHeight="15.75" x14ac:dyDescent="0.25"/>
  <cols>
    <col min="1" max="1" width="1.42578125" style="1" customWidth="1"/>
    <col min="2" max="2" width="46.5703125" style="1" bestFit="1" customWidth="1"/>
    <col min="3" max="3" width="10.5703125" style="1" bestFit="1" customWidth="1"/>
    <col min="4" max="4" width="10" style="1" bestFit="1" customWidth="1"/>
    <col min="5" max="5" width="10.5703125" style="1" bestFit="1" customWidth="1"/>
    <col min="6" max="6" width="10" style="1" bestFit="1" customWidth="1"/>
    <col min="7" max="40" width="10.5703125" style="1" customWidth="1"/>
    <col min="41" max="16384" width="9.140625" style="1"/>
  </cols>
  <sheetData>
    <row r="2" spans="2:40" ht="45.75" customHeight="1" x14ac:dyDescent="0.25"/>
    <row r="3" spans="2:40" ht="16.5" thickBot="1" x14ac:dyDescent="0.3"/>
    <row r="4" spans="2:40" ht="97.5" customHeight="1" thickBot="1" x14ac:dyDescent="0.3">
      <c r="C4" s="57" t="s">
        <v>40</v>
      </c>
      <c r="D4" s="58"/>
      <c r="E4" s="57" t="s">
        <v>36</v>
      </c>
      <c r="F4" s="58"/>
      <c r="G4" s="57" t="s">
        <v>37</v>
      </c>
      <c r="H4" s="58"/>
      <c r="I4" s="57" t="s">
        <v>38</v>
      </c>
      <c r="J4" s="58"/>
      <c r="K4" s="57" t="s">
        <v>22</v>
      </c>
      <c r="L4" s="58"/>
      <c r="M4" s="57" t="s">
        <v>23</v>
      </c>
      <c r="N4" s="58"/>
      <c r="O4" s="57" t="s">
        <v>24</v>
      </c>
      <c r="P4" s="58"/>
      <c r="Q4" s="57" t="s">
        <v>25</v>
      </c>
      <c r="R4" s="58"/>
      <c r="S4" s="57" t="s">
        <v>26</v>
      </c>
      <c r="T4" s="58"/>
      <c r="U4" s="57" t="s">
        <v>27</v>
      </c>
      <c r="V4" s="58"/>
      <c r="W4" s="57" t="s">
        <v>49</v>
      </c>
      <c r="X4" s="58"/>
      <c r="Y4" s="57" t="s">
        <v>28</v>
      </c>
      <c r="Z4" s="58"/>
      <c r="AA4" s="57" t="s">
        <v>29</v>
      </c>
      <c r="AB4" s="58"/>
      <c r="AC4" s="57" t="s">
        <v>30</v>
      </c>
      <c r="AD4" s="58"/>
      <c r="AE4" s="57" t="s">
        <v>31</v>
      </c>
      <c r="AF4" s="58"/>
      <c r="AG4" s="57" t="s">
        <v>32</v>
      </c>
      <c r="AH4" s="58"/>
      <c r="AI4" s="57" t="s">
        <v>33</v>
      </c>
      <c r="AJ4" s="58"/>
      <c r="AK4" s="57" t="s">
        <v>34</v>
      </c>
      <c r="AL4" s="58"/>
      <c r="AM4" s="57" t="s">
        <v>35</v>
      </c>
      <c r="AN4" s="58"/>
    </row>
    <row r="5" spans="2:40" ht="63.75" thickBot="1" x14ac:dyDescent="0.3">
      <c r="B5" s="7" t="s">
        <v>0</v>
      </c>
      <c r="C5" s="2" t="s">
        <v>1</v>
      </c>
      <c r="D5" s="3" t="s">
        <v>2</v>
      </c>
      <c r="E5" s="2" t="s">
        <v>1</v>
      </c>
      <c r="F5" s="3" t="s">
        <v>2</v>
      </c>
      <c r="G5" s="2" t="s">
        <v>1</v>
      </c>
      <c r="H5" s="3" t="s">
        <v>2</v>
      </c>
      <c r="I5" s="2" t="s">
        <v>1</v>
      </c>
      <c r="J5" s="3" t="s">
        <v>2</v>
      </c>
      <c r="K5" s="2" t="s">
        <v>1</v>
      </c>
      <c r="L5" s="3" t="s">
        <v>2</v>
      </c>
      <c r="M5" s="2" t="s">
        <v>1</v>
      </c>
      <c r="N5" s="3" t="s">
        <v>2</v>
      </c>
      <c r="O5" s="2" t="s">
        <v>1</v>
      </c>
      <c r="P5" s="3" t="s">
        <v>2</v>
      </c>
      <c r="Q5" s="2" t="s">
        <v>1</v>
      </c>
      <c r="R5" s="3" t="s">
        <v>2</v>
      </c>
      <c r="S5" s="2" t="s">
        <v>1</v>
      </c>
      <c r="T5" s="3" t="s">
        <v>2</v>
      </c>
      <c r="U5" s="2" t="s">
        <v>1</v>
      </c>
      <c r="V5" s="3" t="s">
        <v>2</v>
      </c>
      <c r="W5" s="2" t="s">
        <v>1</v>
      </c>
      <c r="X5" s="3" t="s">
        <v>2</v>
      </c>
      <c r="Y5" s="2" t="s">
        <v>1</v>
      </c>
      <c r="Z5" s="3" t="s">
        <v>2</v>
      </c>
      <c r="AA5" s="2" t="s">
        <v>1</v>
      </c>
      <c r="AB5" s="3" t="s">
        <v>2</v>
      </c>
      <c r="AC5" s="2" t="s">
        <v>1</v>
      </c>
      <c r="AD5" s="3" t="s">
        <v>2</v>
      </c>
      <c r="AE5" s="2" t="s">
        <v>1</v>
      </c>
      <c r="AF5" s="3" t="s">
        <v>2</v>
      </c>
      <c r="AG5" s="2" t="s">
        <v>1</v>
      </c>
      <c r="AH5" s="3" t="s">
        <v>2</v>
      </c>
      <c r="AI5" s="2" t="s">
        <v>1</v>
      </c>
      <c r="AJ5" s="3" t="s">
        <v>2</v>
      </c>
      <c r="AK5" s="2" t="s">
        <v>1</v>
      </c>
      <c r="AL5" s="3" t="s">
        <v>2</v>
      </c>
      <c r="AM5" s="2" t="s">
        <v>1</v>
      </c>
      <c r="AN5" s="3" t="s">
        <v>2</v>
      </c>
    </row>
    <row r="6" spans="2:40" ht="5.25" customHeight="1" thickBot="1" x14ac:dyDescent="0.3"/>
    <row r="7" spans="2:40" x14ac:dyDescent="0.25">
      <c r="B7" s="9" t="s">
        <v>41</v>
      </c>
      <c r="C7" s="27">
        <v>0</v>
      </c>
      <c r="D7" s="28">
        <v>0</v>
      </c>
      <c r="E7" s="27">
        <v>-1.8850408426508425E-3</v>
      </c>
      <c r="F7" s="28">
        <v>-6.2242894850945696E-3</v>
      </c>
      <c r="G7" s="27">
        <v>6.1767571322799419E-3</v>
      </c>
      <c r="H7" s="28">
        <v>2.0395273991181462E-2</v>
      </c>
      <c r="I7" s="27">
        <v>6.1767571322799419E-3</v>
      </c>
      <c r="J7" s="28">
        <v>2.0395273991181462E-2</v>
      </c>
      <c r="K7" s="27">
        <v>8.6729976822064181E-3</v>
      </c>
      <c r="L7" s="28">
        <v>2.863770750011474E-2</v>
      </c>
      <c r="M7" s="27">
        <v>9.7662298568390593E-3</v>
      </c>
      <c r="N7" s="28">
        <v>3.2247493227496538E-2</v>
      </c>
      <c r="O7" s="27">
        <v>9.9190871688452642E-3</v>
      </c>
      <c r="P7" s="28">
        <v>3.2752218715832448E-2</v>
      </c>
      <c r="Q7" s="27">
        <v>9.5518262094664852E-3</v>
      </c>
      <c r="R7" s="28">
        <v>3.1539545506836131E-2</v>
      </c>
      <c r="S7" s="27">
        <v>9.5518262094664852E-3</v>
      </c>
      <c r="T7" s="28">
        <v>3.1539545506836131E-2</v>
      </c>
      <c r="U7" s="27">
        <v>9.9366583371125472E-3</v>
      </c>
      <c r="V7" s="28">
        <v>3.281023763797597E-2</v>
      </c>
      <c r="W7" s="27">
        <v>1.1136883693682265E-2</v>
      </c>
      <c r="X7" s="28">
        <v>3.6773308303401642E-2</v>
      </c>
      <c r="Y7" s="27">
        <v>1.072912958651262E-2</v>
      </c>
      <c r="Z7" s="28">
        <v>3.5426929198856705E-2</v>
      </c>
      <c r="AA7" s="27">
        <v>-1.8515436910315763E-4</v>
      </c>
      <c r="AB7" s="28">
        <v>-6.1136839407049948E-4</v>
      </c>
      <c r="AC7" s="27">
        <v>-1.8515436910315763E-4</v>
      </c>
      <c r="AD7" s="28">
        <v>-6.1136839407049948E-4</v>
      </c>
      <c r="AE7" s="27">
        <v>-7.89802907374626E-4</v>
      </c>
      <c r="AF7" s="28">
        <v>-2.6078808588336777E-3</v>
      </c>
      <c r="AG7" s="27">
        <v>1.289779932427404E-4</v>
      </c>
      <c r="AH7" s="28">
        <v>4.2587743935573741E-4</v>
      </c>
      <c r="AI7" s="27">
        <v>1.289779932427404E-4</v>
      </c>
      <c r="AJ7" s="28">
        <v>4.2587743935573741E-4</v>
      </c>
      <c r="AK7" s="27">
        <v>2.0248387037449467E-2</v>
      </c>
      <c r="AL7" s="28">
        <v>6.5229387900957558E-2</v>
      </c>
      <c r="AM7" s="27">
        <v>3.2168331726727617E-2</v>
      </c>
      <c r="AN7" s="28">
        <v>0.10362902410194685</v>
      </c>
    </row>
    <row r="8" spans="2:40" x14ac:dyDescent="0.25">
      <c r="B8" s="10" t="s">
        <v>42</v>
      </c>
      <c r="C8" s="29">
        <v>0</v>
      </c>
      <c r="D8" s="30">
        <v>0</v>
      </c>
      <c r="E8" s="29">
        <v>7.5740751840402964E-4</v>
      </c>
      <c r="F8" s="30">
        <v>1.168002240899968E-3</v>
      </c>
      <c r="G8" s="29">
        <v>2.7983585988318183E-3</v>
      </c>
      <c r="H8" s="30">
        <v>4.3153639683493061E-3</v>
      </c>
      <c r="I8" s="29">
        <v>2.7983585988318183E-3</v>
      </c>
      <c r="J8" s="30">
        <v>4.3153639683493061E-3</v>
      </c>
      <c r="K8" s="29">
        <v>-4.6331436399676962E-3</v>
      </c>
      <c r="L8" s="30">
        <v>-7.1447959287453955E-3</v>
      </c>
      <c r="M8" s="29">
        <v>3.2318242911097972E-3</v>
      </c>
      <c r="N8" s="30">
        <v>4.9838137627224999E-3</v>
      </c>
      <c r="O8" s="29">
        <v>3.3563954809789909E-3</v>
      </c>
      <c r="P8" s="30">
        <v>5.1759156700621478E-3</v>
      </c>
      <c r="Q8" s="29">
        <v>4.2501143218383053E-3</v>
      </c>
      <c r="R8" s="30">
        <v>6.5541243404196869E-3</v>
      </c>
      <c r="S8" s="29">
        <v>4.2501143218383053E-3</v>
      </c>
      <c r="T8" s="30">
        <v>6.5541243404196869E-3</v>
      </c>
      <c r="U8" s="29">
        <v>-6.3892636827955762E-4</v>
      </c>
      <c r="V8" s="30">
        <v>-9.8529181687201373E-4</v>
      </c>
      <c r="W8" s="29">
        <v>-4.3826720331108238E-4</v>
      </c>
      <c r="X8" s="30">
        <v>-6.758542305720372E-4</v>
      </c>
      <c r="Y8" s="29">
        <v>-1.2024199372864253E-3</v>
      </c>
      <c r="Z8" s="30">
        <v>-1.8542583049780959E-3</v>
      </c>
      <c r="AA8" s="29">
        <v>3.608192470244509E-2</v>
      </c>
      <c r="AB8" s="30">
        <v>5.564213172486876E-2</v>
      </c>
      <c r="AC8" s="29">
        <v>3.608192470244509E-2</v>
      </c>
      <c r="AD8" s="30">
        <v>5.564213172486876E-2</v>
      </c>
      <c r="AE8" s="29">
        <v>4.0741188237680914E-2</v>
      </c>
      <c r="AF8" s="30">
        <v>6.2827207285732989E-2</v>
      </c>
      <c r="AG8" s="29">
        <v>3.4560345540384008E-2</v>
      </c>
      <c r="AH8" s="30">
        <v>5.329569624884023E-2</v>
      </c>
      <c r="AI8" s="29">
        <v>3.4560345540384008E-2</v>
      </c>
      <c r="AJ8" s="30">
        <v>5.329569624884023E-2</v>
      </c>
      <c r="AK8" s="29">
        <v>9.2098502053139741E-2</v>
      </c>
      <c r="AL8" s="30">
        <v>0.12374297477188212</v>
      </c>
      <c r="AM8" s="29">
        <v>0.10338418854266695</v>
      </c>
      <c r="AN8" s="30">
        <v>0.13890635297483223</v>
      </c>
    </row>
    <row r="9" spans="2:40" x14ac:dyDescent="0.25">
      <c r="B9" s="10" t="s">
        <v>43</v>
      </c>
      <c r="C9" s="29">
        <v>0</v>
      </c>
      <c r="D9" s="30">
        <v>0</v>
      </c>
      <c r="E9" s="29">
        <v>-1.6610556340029836E-3</v>
      </c>
      <c r="F9" s="30">
        <v>-4.3421880519387557E-3</v>
      </c>
      <c r="G9" s="29">
        <v>-1.4748322814787995E-2</v>
      </c>
      <c r="H9" s="30">
        <v>-3.8553790614573202E-2</v>
      </c>
      <c r="I9" s="29">
        <v>-1.4748322814787995E-2</v>
      </c>
      <c r="J9" s="30">
        <v>-3.8553790614573202E-2</v>
      </c>
      <c r="K9" s="29">
        <v>-9.3416862251941568E-3</v>
      </c>
      <c r="L9" s="30">
        <v>-2.442022860742199E-2</v>
      </c>
      <c r="M9" s="29">
        <v>-1.3217725062752317E-2</v>
      </c>
      <c r="N9" s="30">
        <v>-3.4552634280514916E-2</v>
      </c>
      <c r="O9" s="29">
        <v>-1.317173752728551E-2</v>
      </c>
      <c r="P9" s="30">
        <v>-3.4432417640593904E-2</v>
      </c>
      <c r="Q9" s="29">
        <v>-1.3744547272454777E-2</v>
      </c>
      <c r="R9" s="30">
        <v>-3.592980736107787E-2</v>
      </c>
      <c r="S9" s="29">
        <v>-1.3744547272454777E-2</v>
      </c>
      <c r="T9" s="30">
        <v>-3.592980736107787E-2</v>
      </c>
      <c r="U9" s="29">
        <v>-6.6863368645532217E-3</v>
      </c>
      <c r="V9" s="30">
        <v>-1.7478843844942915E-2</v>
      </c>
      <c r="W9" s="29">
        <v>-5.967003486548772E-3</v>
      </c>
      <c r="X9" s="30">
        <v>-1.5598424709429626E-2</v>
      </c>
      <c r="Y9" s="29">
        <v>-6.5402278506284661E-3</v>
      </c>
      <c r="Z9" s="30">
        <v>-1.7096898290827944E-2</v>
      </c>
      <c r="AA9" s="29">
        <v>-2.9851796193038904E-3</v>
      </c>
      <c r="AB9" s="30">
        <v>-7.8035985131905683E-3</v>
      </c>
      <c r="AC9" s="29">
        <v>-2.9851796193038904E-3</v>
      </c>
      <c r="AD9" s="30">
        <v>-7.8035985131905683E-3</v>
      </c>
      <c r="AE9" s="29">
        <v>-3.6739890390687924E-3</v>
      </c>
      <c r="AF9" s="30">
        <v>-9.6042245556535732E-3</v>
      </c>
      <c r="AG9" s="29">
        <v>-2.9449824044384121E-3</v>
      </c>
      <c r="AH9" s="30">
        <v>-7.6985184288531627E-3</v>
      </c>
      <c r="AI9" s="29">
        <v>-2.9449824044384121E-3</v>
      </c>
      <c r="AJ9" s="30">
        <v>-7.6985184288531627E-3</v>
      </c>
      <c r="AK9" s="29">
        <v>1.6615595730752331E-2</v>
      </c>
      <c r="AL9" s="30">
        <v>4.3076658114083344E-2</v>
      </c>
      <c r="AM9" s="29">
        <v>2.4236744314811709E-2</v>
      </c>
      <c r="AN9" s="30">
        <v>6.2834818899407452E-2</v>
      </c>
    </row>
    <row r="10" spans="2:40" x14ac:dyDescent="0.25">
      <c r="B10" s="10" t="s">
        <v>44</v>
      </c>
      <c r="C10" s="29">
        <v>0</v>
      </c>
      <c r="D10" s="30">
        <v>0</v>
      </c>
      <c r="E10" s="29">
        <v>3.571984285479779E-4</v>
      </c>
      <c r="F10" s="30">
        <v>5.2849989557079979E-4</v>
      </c>
      <c r="G10" s="29">
        <v>-8.6925002929852946E-3</v>
      </c>
      <c r="H10" s="30">
        <v>-1.2861158196486588E-2</v>
      </c>
      <c r="I10" s="29">
        <v>-8.6925002929852946E-3</v>
      </c>
      <c r="J10" s="30">
        <v>-1.2861158196486588E-2</v>
      </c>
      <c r="K10" s="29">
        <v>-1.2960733251547785E-2</v>
      </c>
      <c r="L10" s="30">
        <v>-1.9176305444031261E-2</v>
      </c>
      <c r="M10" s="29">
        <v>-3.4835705647209281E-3</v>
      </c>
      <c r="N10" s="30">
        <v>-5.1541847122691387E-3</v>
      </c>
      <c r="O10" s="29">
        <v>-3.4590992409909704E-3</v>
      </c>
      <c r="P10" s="30">
        <v>-5.1179776883796269E-3</v>
      </c>
      <c r="Q10" s="29">
        <v>-2.9204238422518847E-3</v>
      </c>
      <c r="R10" s="30">
        <v>-4.3209700051782818E-3</v>
      </c>
      <c r="S10" s="29">
        <v>-2.9204238422518847E-3</v>
      </c>
      <c r="T10" s="30">
        <v>-4.3209700051782818E-3</v>
      </c>
      <c r="U10" s="29">
        <v>-4.0453839676026782E-3</v>
      </c>
      <c r="V10" s="30">
        <v>-5.9854266803827105E-3</v>
      </c>
      <c r="W10" s="29">
        <v>-3.7587983234974587E-3</v>
      </c>
      <c r="X10" s="30">
        <v>-5.5614033060431556E-3</v>
      </c>
      <c r="Y10" s="29">
        <v>-4.4615496093515228E-3</v>
      </c>
      <c r="Z10" s="30">
        <v>-6.6011726653203429E-3</v>
      </c>
      <c r="AA10" s="29">
        <v>2.515147520189398E-2</v>
      </c>
      <c r="AB10" s="30">
        <v>3.7213355253793212E-2</v>
      </c>
      <c r="AC10" s="29">
        <v>2.515147520189398E-2</v>
      </c>
      <c r="AD10" s="30">
        <v>3.7213355253793212E-2</v>
      </c>
      <c r="AE10" s="29">
        <v>2.8351373476582342E-2</v>
      </c>
      <c r="AF10" s="30">
        <v>4.1947827101512347E-2</v>
      </c>
      <c r="AG10" s="29">
        <v>2.4281081150474559E-2</v>
      </c>
      <c r="AH10" s="30">
        <v>3.5925546773922346E-2</v>
      </c>
      <c r="AI10" s="29">
        <v>2.4281081150474559E-2</v>
      </c>
      <c r="AJ10" s="30">
        <v>3.5925546773922346E-2</v>
      </c>
      <c r="AK10" s="29">
        <v>6.8353679716115057E-2</v>
      </c>
      <c r="AL10" s="30">
        <v>0.10759816031516078</v>
      </c>
      <c r="AM10" s="29">
        <v>7.7968863862987625E-2</v>
      </c>
      <c r="AN10" s="30">
        <v>0.12273379207034596</v>
      </c>
    </row>
    <row r="11" spans="2:40" x14ac:dyDescent="0.25">
      <c r="B11" s="10" t="s">
        <v>45</v>
      </c>
      <c r="C11" s="29">
        <v>0</v>
      </c>
      <c r="D11" s="30">
        <v>0</v>
      </c>
      <c r="E11" s="29">
        <v>4.2697460204430548E-3</v>
      </c>
      <c r="F11" s="30">
        <v>1.110848954238719E-2</v>
      </c>
      <c r="G11" s="29">
        <v>-4.2086644757035607E-3</v>
      </c>
      <c r="H11" s="30">
        <v>-1.0949575242163778E-2</v>
      </c>
      <c r="I11" s="29">
        <v>-4.3839971633876651E-3</v>
      </c>
      <c r="J11" s="30">
        <v>-1.1405733832920983E-2</v>
      </c>
      <c r="K11" s="29">
        <v>-2.7379680584924682E-3</v>
      </c>
      <c r="L11" s="30">
        <v>-7.1233018075389509E-3</v>
      </c>
      <c r="M11" s="29">
        <v>-3.1302960202450603E-3</v>
      </c>
      <c r="N11" s="30">
        <v>-8.1440114796009766E-3</v>
      </c>
      <c r="O11" s="29">
        <v>-3.1670335039835074E-3</v>
      </c>
      <c r="P11" s="30">
        <v>-8.2395904559540156E-3</v>
      </c>
      <c r="Q11" s="29">
        <v>-4.1198294517894585E-3</v>
      </c>
      <c r="R11" s="30">
        <v>-1.0718455421588224E-2</v>
      </c>
      <c r="S11" s="29">
        <v>-4.1198294517894585E-3</v>
      </c>
      <c r="T11" s="30">
        <v>-1.0718455421588224E-2</v>
      </c>
      <c r="U11" s="29">
        <v>-1.3679822152280252E-2</v>
      </c>
      <c r="V11" s="30">
        <v>-3.5590445097377188E-2</v>
      </c>
      <c r="W11" s="29">
        <v>-1.6991100724674246E-2</v>
      </c>
      <c r="X11" s="30">
        <v>-4.4205314276305696E-2</v>
      </c>
      <c r="Y11" s="29">
        <v>-1.7416571866312958E-2</v>
      </c>
      <c r="Z11" s="30">
        <v>-4.5312251715875274E-2</v>
      </c>
      <c r="AA11" s="29">
        <v>-1.1957710072134864E-2</v>
      </c>
      <c r="AB11" s="30">
        <v>-3.1110069931846951E-2</v>
      </c>
      <c r="AC11" s="29">
        <v>-1.1957710072134864E-2</v>
      </c>
      <c r="AD11" s="30">
        <v>-3.1110069931846951E-2</v>
      </c>
      <c r="AE11" s="29">
        <v>-1.2101682120415069E-2</v>
      </c>
      <c r="AF11" s="30">
        <v>-3.1484638345298244E-2</v>
      </c>
      <c r="AG11" s="29">
        <v>-1.2459265724807822E-2</v>
      </c>
      <c r="AH11" s="30">
        <v>-3.2414954507174798E-2</v>
      </c>
      <c r="AI11" s="29">
        <v>-1.2459265724807822E-2</v>
      </c>
      <c r="AJ11" s="30">
        <v>-3.2414954507174798E-2</v>
      </c>
      <c r="AK11" s="29">
        <v>0.1120223099796438</v>
      </c>
      <c r="AL11" s="30">
        <v>0.25786602009120241</v>
      </c>
      <c r="AM11" s="29">
        <v>0.11894761283962363</v>
      </c>
      <c r="AN11" s="30">
        <v>0.27380749002476934</v>
      </c>
    </row>
    <row r="12" spans="2:40" x14ac:dyDescent="0.25">
      <c r="B12" s="10" t="s">
        <v>46</v>
      </c>
      <c r="C12" s="29">
        <v>0</v>
      </c>
      <c r="D12" s="30">
        <v>0</v>
      </c>
      <c r="E12" s="29">
        <v>3.9783457443873793E-3</v>
      </c>
      <c r="F12" s="30">
        <v>8.1325595893968483E-3</v>
      </c>
      <c r="G12" s="29">
        <v>-6.4909182052410586E-3</v>
      </c>
      <c r="H12" s="30">
        <v>-1.3268776141063032E-2</v>
      </c>
      <c r="I12" s="29">
        <v>-6.4925832927636984E-3</v>
      </c>
      <c r="J12" s="30">
        <v>-1.3272179923532246E-2</v>
      </c>
      <c r="K12" s="29">
        <v>-1.3325011964186451E-2</v>
      </c>
      <c r="L12" s="30">
        <v>-2.7239073924397061E-2</v>
      </c>
      <c r="M12" s="29">
        <v>-1.3779887115672351E-2</v>
      </c>
      <c r="N12" s="30">
        <v>-2.8168932592516516E-2</v>
      </c>
      <c r="O12" s="29">
        <v>-1.3930199800522791E-2</v>
      </c>
      <c r="P12" s="30">
        <v>-2.8476202735719713E-2</v>
      </c>
      <c r="Q12" s="29">
        <v>-1.1847448928498872E-2</v>
      </c>
      <c r="R12" s="30">
        <v>-2.4218630200577351E-2</v>
      </c>
      <c r="S12" s="29">
        <v>-1.1847448928498872E-2</v>
      </c>
      <c r="T12" s="30">
        <v>-2.4218630200577351E-2</v>
      </c>
      <c r="U12" s="29">
        <v>-6.1615375564996189E-3</v>
      </c>
      <c r="V12" s="30">
        <v>-1.2595454130963191E-2</v>
      </c>
      <c r="W12" s="29">
        <v>-5.9492755730533586E-3</v>
      </c>
      <c r="X12" s="30">
        <v>-1.2161546838874493E-2</v>
      </c>
      <c r="Y12" s="29">
        <v>-6.3037637960506876E-3</v>
      </c>
      <c r="Z12" s="30">
        <v>-1.2886193911425092E-2</v>
      </c>
      <c r="AA12" s="29">
        <v>6.4664756881467333E-3</v>
      </c>
      <c r="AB12" s="30">
        <v>1.3218810592677599E-2</v>
      </c>
      <c r="AC12" s="29">
        <v>6.4664756881467333E-3</v>
      </c>
      <c r="AD12" s="30">
        <v>1.3218810592677599E-2</v>
      </c>
      <c r="AE12" s="29">
        <v>6.836525194142018E-3</v>
      </c>
      <c r="AF12" s="30">
        <v>1.3975268138575636E-2</v>
      </c>
      <c r="AG12" s="29">
        <v>6.0010617732835225E-3</v>
      </c>
      <c r="AH12" s="30">
        <v>1.2267408517656619E-2</v>
      </c>
      <c r="AI12" s="29">
        <v>6.0010617732835225E-3</v>
      </c>
      <c r="AJ12" s="30">
        <v>1.2267408517656619E-2</v>
      </c>
      <c r="AK12" s="29">
        <v>6.2715334819263502E-2</v>
      </c>
      <c r="AL12" s="30">
        <v>0.13143374236674221</v>
      </c>
      <c r="AM12" s="29">
        <v>7.0382083348419222E-2</v>
      </c>
      <c r="AN12" s="30">
        <v>0.14750109581188608</v>
      </c>
    </row>
    <row r="13" spans="2:40" x14ac:dyDescent="0.25">
      <c r="B13" s="10" t="s">
        <v>47</v>
      </c>
      <c r="C13" s="29">
        <v>0</v>
      </c>
      <c r="D13" s="30">
        <v>0</v>
      </c>
      <c r="E13" s="29">
        <v>2.6873498907351578E-3</v>
      </c>
      <c r="F13" s="30">
        <v>5.3785590823158813E-3</v>
      </c>
      <c r="G13" s="29">
        <v>-1.4281638172974898E-4</v>
      </c>
      <c r="H13" s="30">
        <v>-2.8583786194147365E-4</v>
      </c>
      <c r="I13" s="29">
        <v>-1.4281638172974898E-4</v>
      </c>
      <c r="J13" s="30">
        <v>-2.8583786194147365E-4</v>
      </c>
      <c r="K13" s="29">
        <v>-9.4857956582832248E-3</v>
      </c>
      <c r="L13" s="30">
        <v>-1.8985213859479932E-2</v>
      </c>
      <c r="M13" s="29">
        <v>-9.7639754396809941E-3</v>
      </c>
      <c r="N13" s="30">
        <v>-1.9541972916018002E-2</v>
      </c>
      <c r="O13" s="29">
        <v>-1.0001314449022192E-2</v>
      </c>
      <c r="P13" s="30">
        <v>-2.0016991777046078E-2</v>
      </c>
      <c r="Q13" s="29">
        <v>-7.8954673981300738E-3</v>
      </c>
      <c r="R13" s="30">
        <v>-1.5802273470139072E-2</v>
      </c>
      <c r="S13" s="29">
        <v>-7.8954673981300738E-3</v>
      </c>
      <c r="T13" s="30">
        <v>-1.5802273470139072E-2</v>
      </c>
      <c r="U13" s="29">
        <v>-2.996875482177197E-3</v>
      </c>
      <c r="V13" s="30">
        <v>-5.9980547746338875E-3</v>
      </c>
      <c r="W13" s="29">
        <v>-3.4729397544808194E-3</v>
      </c>
      <c r="X13" s="30">
        <v>-6.9508669947293544E-3</v>
      </c>
      <c r="Y13" s="29">
        <v>-4.0036501962703586E-3</v>
      </c>
      <c r="Z13" s="30">
        <v>-8.0130500311135222E-3</v>
      </c>
      <c r="AA13" s="29">
        <v>1.2852064179587508E-2</v>
      </c>
      <c r="AB13" s="30">
        <v>2.5722585197390124E-2</v>
      </c>
      <c r="AC13" s="29">
        <v>1.2852064179587508E-2</v>
      </c>
      <c r="AD13" s="30">
        <v>2.5722585197390124E-2</v>
      </c>
      <c r="AE13" s="29">
        <v>1.4130450340586576E-2</v>
      </c>
      <c r="AF13" s="30">
        <v>2.8281193408644434E-2</v>
      </c>
      <c r="AG13" s="29">
        <v>1.2851463016343878E-2</v>
      </c>
      <c r="AH13" s="30">
        <v>2.5721382007573013E-2</v>
      </c>
      <c r="AI13" s="29">
        <v>1.2851463016343878E-2</v>
      </c>
      <c r="AJ13" s="30">
        <v>2.5721382007573013E-2</v>
      </c>
      <c r="AK13" s="29">
        <v>6.5066795047463266E-2</v>
      </c>
      <c r="AL13" s="30">
        <v>0.12505347315469462</v>
      </c>
      <c r="AM13" s="29">
        <v>7.3403380387801809E-2</v>
      </c>
      <c r="AN13" s="30">
        <v>0.14107576148623724</v>
      </c>
    </row>
    <row r="14" spans="2:40" x14ac:dyDescent="0.25">
      <c r="B14" s="10" t="s">
        <v>48</v>
      </c>
      <c r="C14" s="29">
        <v>0</v>
      </c>
      <c r="D14" s="30">
        <v>0</v>
      </c>
      <c r="E14" s="29">
        <v>-4.2429233380331111E-3</v>
      </c>
      <c r="F14" s="30">
        <v>-1.0155635940911178E-2</v>
      </c>
      <c r="G14" s="29">
        <v>2.2288726974986073E-3</v>
      </c>
      <c r="H14" s="30">
        <v>5.334911303140899E-3</v>
      </c>
      <c r="I14" s="29">
        <v>3.0651266299408508E-3</v>
      </c>
      <c r="J14" s="30">
        <v>7.3365242985747869E-3</v>
      </c>
      <c r="K14" s="29">
        <v>7.4674108558976382E-3</v>
      </c>
      <c r="L14" s="30">
        <v>1.7873597996436619E-2</v>
      </c>
      <c r="M14" s="29">
        <v>2.3683684191650345E-2</v>
      </c>
      <c r="N14" s="30">
        <v>5.6688008532676637E-2</v>
      </c>
      <c r="O14" s="29">
        <v>2.403372334188858E-2</v>
      </c>
      <c r="P14" s="30">
        <v>5.7525843650511277E-2</v>
      </c>
      <c r="Q14" s="29">
        <v>2.340610534961729E-2</v>
      </c>
      <c r="R14" s="30">
        <v>5.6023610559864156E-2</v>
      </c>
      <c r="S14" s="29">
        <v>2.340610534961729E-2</v>
      </c>
      <c r="T14" s="30">
        <v>5.6023610559864156E-2</v>
      </c>
      <c r="U14" s="29">
        <v>2.0895784341073309E-2</v>
      </c>
      <c r="V14" s="30">
        <v>5.0015039528408689E-2</v>
      </c>
      <c r="W14" s="29">
        <v>2.1467134903081941E-2</v>
      </c>
      <c r="X14" s="30">
        <v>5.1382593886598382E-2</v>
      </c>
      <c r="Y14" s="29">
        <v>2.0897991146054062E-2</v>
      </c>
      <c r="Z14" s="30">
        <v>5.0020321619596686E-2</v>
      </c>
      <c r="AA14" s="29">
        <v>3.128605904439774E-2</v>
      </c>
      <c r="AB14" s="30">
        <v>7.488464918341986E-2</v>
      </c>
      <c r="AC14" s="29">
        <v>3.128605904439774E-2</v>
      </c>
      <c r="AD14" s="30">
        <v>7.488464918341986E-2</v>
      </c>
      <c r="AE14" s="29">
        <v>3.1467426963983858E-2</v>
      </c>
      <c r="AF14" s="30">
        <v>7.5318761802463552E-2</v>
      </c>
      <c r="AG14" s="29">
        <v>3.1931421418910588E-2</v>
      </c>
      <c r="AH14" s="30">
        <v>7.6429354284915707E-2</v>
      </c>
      <c r="AI14" s="29">
        <v>3.1931421418910588E-2</v>
      </c>
      <c r="AJ14" s="30">
        <v>7.6429354284915707E-2</v>
      </c>
      <c r="AK14" s="29">
        <v>-3.143961059133682E-2</v>
      </c>
      <c r="AL14" s="30">
        <v>-7.494184749246724E-2</v>
      </c>
      <c r="AM14" s="29">
        <v>-2.4757670815519384E-2</v>
      </c>
      <c r="AN14" s="30">
        <v>-5.9014267531564357E-2</v>
      </c>
    </row>
    <row r="15" spans="2:40" ht="7.5" customHeight="1" x14ac:dyDescent="0.25"/>
    <row r="16" spans="2:40" ht="3" customHeight="1" thickBot="1" x14ac:dyDescent="0.3"/>
    <row r="17" spans="2:40" ht="97.5" customHeight="1" thickBot="1" x14ac:dyDescent="0.3">
      <c r="C17" s="57" t="s">
        <v>40</v>
      </c>
      <c r="D17" s="58"/>
      <c r="E17" s="57" t="str">
        <f>E4</f>
        <v>Input 102-A: Load factor</v>
      </c>
      <c r="F17" s="58"/>
      <c r="G17" s="57" t="str">
        <f>G4</f>
        <v>Input 102-A: Coincidence factor</v>
      </c>
      <c r="H17" s="58"/>
      <c r="I17" s="57" t="str">
        <f>I4</f>
        <v>Input 104-A: Inputs by distribution timeband</v>
      </c>
      <c r="J17" s="58"/>
      <c r="K17" s="57" t="str">
        <f>K4</f>
        <v>Input 103-A: Diversity allowance</v>
      </c>
      <c r="L17" s="58"/>
      <c r="M17" s="57" t="str">
        <f>M4</f>
        <v>Input 103-D: Peaking probabilities by network level</v>
      </c>
      <c r="N17" s="58"/>
      <c r="O17" s="57" t="str">
        <f>O4</f>
        <v>Input 103-A: Average kVAr by kVA</v>
      </c>
      <c r="P17" s="58"/>
      <c r="Q17" s="57" t="str">
        <f>Q4</f>
        <v>Input 103-A: Loss adjustment factors</v>
      </c>
      <c r="R17" s="58"/>
      <c r="S17" s="57" t="str">
        <f>S4</f>
        <v>Input 103-A: Proportion of load through 132kV/HV</v>
      </c>
      <c r="T17" s="58"/>
      <c r="U17" s="57" t="str">
        <f>U4</f>
        <v>Input 103-C: 500MW model</v>
      </c>
      <c r="V17" s="58"/>
      <c r="W17" s="57" t="str">
        <f>W4</f>
        <v>Input 102-C: Service model asset values</v>
      </c>
      <c r="X17" s="58"/>
      <c r="Y17" s="57" t="str">
        <f>Y4</f>
        <v>Input 104-B: LDNO discount inputs</v>
      </c>
      <c r="Z17" s="58"/>
      <c r="AA17" s="57" t="str">
        <f>AA4</f>
        <v>Input 104-F: Other expenditure</v>
      </c>
      <c r="AB17" s="58"/>
      <c r="AC17" s="57" t="str">
        <f>AC4</f>
        <v>Input 104-D: Days in charging year</v>
      </c>
      <c r="AD17" s="58"/>
      <c r="AE17" s="57" t="str">
        <f>AE4</f>
        <v>Input 104-D: Rate of return</v>
      </c>
      <c r="AF17" s="58"/>
      <c r="AG17" s="57" t="str">
        <f>AG4</f>
        <v>Input 104-E: Transmission Exit Charges</v>
      </c>
      <c r="AH17" s="58"/>
      <c r="AI17" s="57" t="str">
        <f>AI4</f>
        <v>Input 103-B: Customer contributions under current connection charging policy</v>
      </c>
      <c r="AJ17" s="58"/>
      <c r="AK17" s="57" t="str">
        <f>AK4</f>
        <v>Input 102-B: Volume forecasts for the charging year</v>
      </c>
      <c r="AL17" s="58"/>
      <c r="AM17" s="57" t="str">
        <f>AM4</f>
        <v>Input 104-C: CDCM target revenue</v>
      </c>
      <c r="AN17" s="58"/>
    </row>
    <row r="18" spans="2:40" ht="63.75" thickBot="1" x14ac:dyDescent="0.3">
      <c r="B18" s="8" t="s">
        <v>3</v>
      </c>
      <c r="C18" s="2" t="s">
        <v>1</v>
      </c>
      <c r="D18" s="3" t="s">
        <v>2</v>
      </c>
      <c r="E18" s="2" t="s">
        <v>1</v>
      </c>
      <c r="F18" s="3" t="s">
        <v>2</v>
      </c>
      <c r="G18" s="2" t="s">
        <v>1</v>
      </c>
      <c r="H18" s="3" t="s">
        <v>2</v>
      </c>
      <c r="I18" s="2" t="s">
        <v>1</v>
      </c>
      <c r="J18" s="3" t="s">
        <v>2</v>
      </c>
      <c r="K18" s="2" t="s">
        <v>1</v>
      </c>
      <c r="L18" s="3" t="s">
        <v>2</v>
      </c>
      <c r="M18" s="2" t="s">
        <v>1</v>
      </c>
      <c r="N18" s="3" t="s">
        <v>2</v>
      </c>
      <c r="O18" s="2" t="s">
        <v>1</v>
      </c>
      <c r="P18" s="3" t="s">
        <v>2</v>
      </c>
      <c r="Q18" s="2" t="s">
        <v>1</v>
      </c>
      <c r="R18" s="3" t="s">
        <v>2</v>
      </c>
      <c r="S18" s="2" t="s">
        <v>1</v>
      </c>
      <c r="T18" s="3" t="s">
        <v>2</v>
      </c>
      <c r="U18" s="2" t="s">
        <v>1</v>
      </c>
      <c r="V18" s="3" t="s">
        <v>2</v>
      </c>
      <c r="W18" s="2" t="s">
        <v>1</v>
      </c>
      <c r="X18" s="3" t="s">
        <v>2</v>
      </c>
      <c r="Y18" s="2" t="s">
        <v>1</v>
      </c>
      <c r="Z18" s="3" t="s">
        <v>2</v>
      </c>
      <c r="AA18" s="2" t="s">
        <v>1</v>
      </c>
      <c r="AB18" s="3" t="s">
        <v>2</v>
      </c>
      <c r="AC18" s="2" t="s">
        <v>1</v>
      </c>
      <c r="AD18" s="3" t="s">
        <v>2</v>
      </c>
      <c r="AE18" s="2" t="s">
        <v>1</v>
      </c>
      <c r="AF18" s="3" t="s">
        <v>2</v>
      </c>
      <c r="AG18" s="2" t="s">
        <v>1</v>
      </c>
      <c r="AH18" s="3" t="s">
        <v>2</v>
      </c>
      <c r="AI18" s="2" t="s">
        <v>1</v>
      </c>
      <c r="AJ18" s="3" t="s">
        <v>2</v>
      </c>
      <c r="AK18" s="2" t="s">
        <v>1</v>
      </c>
      <c r="AL18" s="3" t="s">
        <v>2</v>
      </c>
      <c r="AM18" s="2" t="s">
        <v>1</v>
      </c>
      <c r="AN18" s="3" t="s">
        <v>2</v>
      </c>
    </row>
    <row r="19" spans="2:40" ht="5.25" customHeight="1" thickBot="1" x14ac:dyDescent="0.3"/>
    <row r="20" spans="2:40" x14ac:dyDescent="0.25">
      <c r="B20" s="9" t="s">
        <v>41</v>
      </c>
      <c r="C20" s="31">
        <v>0</v>
      </c>
      <c r="D20" s="32">
        <v>0</v>
      </c>
      <c r="E20" s="31">
        <v>-1.8850408426508425E-3</v>
      </c>
      <c r="F20" s="32">
        <v>-6.2242894850945696E-3</v>
      </c>
      <c r="G20" s="31">
        <v>8.0617979749307844E-3</v>
      </c>
      <c r="H20" s="32">
        <v>2.6619563476276031E-2</v>
      </c>
      <c r="I20" s="31">
        <v>0</v>
      </c>
      <c r="J20" s="32">
        <v>0</v>
      </c>
      <c r="K20" s="31">
        <v>2.4962405499264761E-3</v>
      </c>
      <c r="L20" s="32">
        <v>8.2424335089332779E-3</v>
      </c>
      <c r="M20" s="31">
        <v>1.0932321746326412E-3</v>
      </c>
      <c r="N20" s="32">
        <v>3.6097857273817979E-3</v>
      </c>
      <c r="O20" s="31">
        <v>1.5285731200620489E-4</v>
      </c>
      <c r="P20" s="32">
        <v>5.0472548833591091E-4</v>
      </c>
      <c r="Q20" s="31">
        <v>-3.6726095937877901E-4</v>
      </c>
      <c r="R20" s="32">
        <v>-1.2126732089963177E-3</v>
      </c>
      <c r="S20" s="31">
        <v>0</v>
      </c>
      <c r="T20" s="32">
        <v>0</v>
      </c>
      <c r="U20" s="31">
        <v>3.8483212764606201E-4</v>
      </c>
      <c r="V20" s="32">
        <v>1.2706921311398389E-3</v>
      </c>
      <c r="W20" s="31">
        <v>1.2002253565697174E-3</v>
      </c>
      <c r="X20" s="32">
        <v>3.963070665425672E-3</v>
      </c>
      <c r="Y20" s="31">
        <v>-4.0775410716964444E-4</v>
      </c>
      <c r="Z20" s="32">
        <v>-1.3463791045449369E-3</v>
      </c>
      <c r="AA20" s="31">
        <v>-1.0914283955615778E-2</v>
      </c>
      <c r="AB20" s="32">
        <v>-3.6038297592927204E-2</v>
      </c>
      <c r="AC20" s="31">
        <v>0</v>
      </c>
      <c r="AD20" s="32">
        <v>0</v>
      </c>
      <c r="AE20" s="31">
        <v>-6.0464853827146836E-4</v>
      </c>
      <c r="AF20" s="32">
        <v>-1.9965124647631782E-3</v>
      </c>
      <c r="AG20" s="31">
        <v>9.1878090061736639E-4</v>
      </c>
      <c r="AH20" s="32">
        <v>3.0337582981894151E-3</v>
      </c>
      <c r="AI20" s="31">
        <v>0</v>
      </c>
      <c r="AJ20" s="32">
        <v>0</v>
      </c>
      <c r="AK20" s="31">
        <v>2.0119409044206726E-2</v>
      </c>
      <c r="AL20" s="32">
        <v>6.4803510461601821E-2</v>
      </c>
      <c r="AM20" s="31">
        <v>1.191994468927815E-2</v>
      </c>
      <c r="AN20" s="32">
        <v>3.8399636200989296E-2</v>
      </c>
    </row>
    <row r="21" spans="2:40" x14ac:dyDescent="0.25">
      <c r="B21" s="10" t="s">
        <v>42</v>
      </c>
      <c r="C21" s="33">
        <v>0</v>
      </c>
      <c r="D21" s="34">
        <v>0</v>
      </c>
      <c r="E21" s="33">
        <v>7.5740751840402964E-4</v>
      </c>
      <c r="F21" s="34">
        <v>1.168002240899968E-3</v>
      </c>
      <c r="G21" s="33">
        <v>2.0409510804277886E-3</v>
      </c>
      <c r="H21" s="34">
        <v>3.1473617274493382E-3</v>
      </c>
      <c r="I21" s="33">
        <v>0</v>
      </c>
      <c r="J21" s="34">
        <v>0</v>
      </c>
      <c r="K21" s="33">
        <v>-7.4315022387995144E-3</v>
      </c>
      <c r="L21" s="34">
        <v>-1.1460159897094702E-2</v>
      </c>
      <c r="M21" s="33">
        <v>7.8649679310774934E-3</v>
      </c>
      <c r="N21" s="34">
        <v>1.2128609691467895E-2</v>
      </c>
      <c r="O21" s="33">
        <v>1.2457118986919369E-4</v>
      </c>
      <c r="P21" s="34">
        <v>1.9210190733964794E-4</v>
      </c>
      <c r="Q21" s="33">
        <v>8.9371884085931441E-4</v>
      </c>
      <c r="R21" s="34">
        <v>1.3782086703575391E-3</v>
      </c>
      <c r="S21" s="33">
        <v>0</v>
      </c>
      <c r="T21" s="34">
        <v>0</v>
      </c>
      <c r="U21" s="33">
        <v>-4.8890406901178629E-3</v>
      </c>
      <c r="V21" s="34">
        <v>-7.5394161572917007E-3</v>
      </c>
      <c r="W21" s="33">
        <v>2.0065916496847525E-4</v>
      </c>
      <c r="X21" s="34">
        <v>3.0943758629997653E-4</v>
      </c>
      <c r="Y21" s="33">
        <v>-7.6415273397534289E-4</v>
      </c>
      <c r="Z21" s="34">
        <v>-1.1784040744060587E-3</v>
      </c>
      <c r="AA21" s="33">
        <v>3.7284344639731515E-2</v>
      </c>
      <c r="AB21" s="34">
        <v>5.7496390029846856E-2</v>
      </c>
      <c r="AC21" s="33">
        <v>0</v>
      </c>
      <c r="AD21" s="34">
        <v>0</v>
      </c>
      <c r="AE21" s="33">
        <v>4.6592635352358247E-3</v>
      </c>
      <c r="AF21" s="34">
        <v>7.1850755608642292E-3</v>
      </c>
      <c r="AG21" s="33">
        <v>-6.1808426972969066E-3</v>
      </c>
      <c r="AH21" s="34">
        <v>-9.5315110368927591E-3</v>
      </c>
      <c r="AI21" s="33">
        <v>0</v>
      </c>
      <c r="AJ21" s="34">
        <v>0</v>
      </c>
      <c r="AK21" s="33">
        <v>5.7538156512755734E-2</v>
      </c>
      <c r="AL21" s="34">
        <v>7.044727852304189E-2</v>
      </c>
      <c r="AM21" s="33">
        <v>1.1285686489527214E-2</v>
      </c>
      <c r="AN21" s="34">
        <v>1.5163378202950106E-2</v>
      </c>
    </row>
    <row r="22" spans="2:40" x14ac:dyDescent="0.25">
      <c r="B22" s="10" t="s">
        <v>43</v>
      </c>
      <c r="C22" s="33">
        <v>0</v>
      </c>
      <c r="D22" s="34">
        <v>0</v>
      </c>
      <c r="E22" s="33">
        <v>-1.6610556340029836E-3</v>
      </c>
      <c r="F22" s="34">
        <v>-4.3421880519387557E-3</v>
      </c>
      <c r="G22" s="33">
        <v>-1.3087267180785012E-2</v>
      </c>
      <c r="H22" s="34">
        <v>-3.4211602562634447E-2</v>
      </c>
      <c r="I22" s="33">
        <v>0</v>
      </c>
      <c r="J22" s="34">
        <v>0</v>
      </c>
      <c r="K22" s="33">
        <v>5.4066365895938384E-3</v>
      </c>
      <c r="L22" s="34">
        <v>1.4133562007151212E-2</v>
      </c>
      <c r="M22" s="33">
        <v>-3.87603883755816E-3</v>
      </c>
      <c r="N22" s="34">
        <v>-1.0132405673092926E-2</v>
      </c>
      <c r="O22" s="33">
        <v>4.5987535466807117E-5</v>
      </c>
      <c r="P22" s="34">
        <v>1.2021663992101139E-4</v>
      </c>
      <c r="Q22" s="33">
        <v>-5.7280974516926708E-4</v>
      </c>
      <c r="R22" s="34">
        <v>-1.4973897204839659E-3</v>
      </c>
      <c r="S22" s="33">
        <v>0</v>
      </c>
      <c r="T22" s="34">
        <v>0</v>
      </c>
      <c r="U22" s="33">
        <v>7.0582104079015551E-3</v>
      </c>
      <c r="V22" s="34">
        <v>1.8450963516134955E-2</v>
      </c>
      <c r="W22" s="33">
        <v>7.1933337800444974E-4</v>
      </c>
      <c r="X22" s="34">
        <v>1.8804191355132893E-3</v>
      </c>
      <c r="Y22" s="33">
        <v>-5.7322436407969413E-4</v>
      </c>
      <c r="Z22" s="34">
        <v>-1.4984735813983185E-3</v>
      </c>
      <c r="AA22" s="33">
        <v>3.5550482313245757E-3</v>
      </c>
      <c r="AB22" s="34">
        <v>9.293299777637376E-3</v>
      </c>
      <c r="AC22" s="33">
        <v>0</v>
      </c>
      <c r="AD22" s="34">
        <v>0</v>
      </c>
      <c r="AE22" s="33">
        <v>-6.8880941976490195E-4</v>
      </c>
      <c r="AF22" s="34">
        <v>-1.8006260424630049E-3</v>
      </c>
      <c r="AG22" s="33">
        <v>7.2900663463038029E-4</v>
      </c>
      <c r="AH22" s="34">
        <v>1.9057061268004105E-3</v>
      </c>
      <c r="AI22" s="33">
        <v>0</v>
      </c>
      <c r="AJ22" s="34">
        <v>0</v>
      </c>
      <c r="AK22" s="33">
        <v>1.9560578135190743E-2</v>
      </c>
      <c r="AL22" s="34">
        <v>5.0775176542936507E-2</v>
      </c>
      <c r="AM22" s="33">
        <v>7.6211485840593785E-3</v>
      </c>
      <c r="AN22" s="34">
        <v>1.9758160785324108E-2</v>
      </c>
    </row>
    <row r="23" spans="2:40" x14ac:dyDescent="0.25">
      <c r="B23" s="10" t="s">
        <v>44</v>
      </c>
      <c r="C23" s="33">
        <v>0</v>
      </c>
      <c r="D23" s="34">
        <v>0</v>
      </c>
      <c r="E23" s="33">
        <v>3.571984285479779E-4</v>
      </c>
      <c r="F23" s="34">
        <v>5.2849989557079979E-4</v>
      </c>
      <c r="G23" s="33">
        <v>-9.0496987215332725E-3</v>
      </c>
      <c r="H23" s="34">
        <v>-1.3389658092057388E-2</v>
      </c>
      <c r="I23" s="33">
        <v>0</v>
      </c>
      <c r="J23" s="34">
        <v>0</v>
      </c>
      <c r="K23" s="33">
        <v>-4.2682329585624901E-3</v>
      </c>
      <c r="L23" s="34">
        <v>-6.3151472475446724E-3</v>
      </c>
      <c r="M23" s="33">
        <v>9.4771626868268566E-3</v>
      </c>
      <c r="N23" s="34">
        <v>1.4022120731762122E-2</v>
      </c>
      <c r="O23" s="33">
        <v>2.4471323729957639E-5</v>
      </c>
      <c r="P23" s="34">
        <v>3.6207023889511802E-5</v>
      </c>
      <c r="Q23" s="33">
        <v>5.3867539873908576E-4</v>
      </c>
      <c r="R23" s="34">
        <v>7.9700768320134507E-4</v>
      </c>
      <c r="S23" s="33">
        <v>0</v>
      </c>
      <c r="T23" s="34">
        <v>0</v>
      </c>
      <c r="U23" s="33">
        <v>-1.1249601253507935E-3</v>
      </c>
      <c r="V23" s="34">
        <v>-1.6644566752044287E-3</v>
      </c>
      <c r="W23" s="33">
        <v>2.8658564410521947E-4</v>
      </c>
      <c r="X23" s="34">
        <v>4.2402337433955495E-4</v>
      </c>
      <c r="Y23" s="33">
        <v>-7.027512858540641E-4</v>
      </c>
      <c r="Z23" s="34">
        <v>-1.0397693592771873E-3</v>
      </c>
      <c r="AA23" s="33">
        <v>2.9613024811245503E-2</v>
      </c>
      <c r="AB23" s="34">
        <v>4.3814527919113555E-2</v>
      </c>
      <c r="AC23" s="33">
        <v>0</v>
      </c>
      <c r="AD23" s="34">
        <v>0</v>
      </c>
      <c r="AE23" s="33">
        <v>3.199898274688362E-3</v>
      </c>
      <c r="AF23" s="34">
        <v>4.734471847719135E-3</v>
      </c>
      <c r="AG23" s="33">
        <v>-4.0702923261077828E-3</v>
      </c>
      <c r="AH23" s="34">
        <v>-6.0222803275900016E-3</v>
      </c>
      <c r="AI23" s="33">
        <v>0</v>
      </c>
      <c r="AJ23" s="34">
        <v>0</v>
      </c>
      <c r="AK23" s="33">
        <v>4.4072598565640497E-2</v>
      </c>
      <c r="AL23" s="34">
        <v>7.1672613541238439E-2</v>
      </c>
      <c r="AM23" s="33">
        <v>9.6151841468725685E-3</v>
      </c>
      <c r="AN23" s="34">
        <v>1.5135631755185175E-2</v>
      </c>
    </row>
    <row r="24" spans="2:40" x14ac:dyDescent="0.25">
      <c r="B24" s="10" t="s">
        <v>45</v>
      </c>
      <c r="C24" s="33">
        <v>0</v>
      </c>
      <c r="D24" s="34">
        <v>0</v>
      </c>
      <c r="E24" s="33">
        <v>4.2697460204430548E-3</v>
      </c>
      <c r="F24" s="34">
        <v>1.110848954238719E-2</v>
      </c>
      <c r="G24" s="33">
        <v>-8.4784104961466156E-3</v>
      </c>
      <c r="H24" s="34">
        <v>-2.2058064784550968E-2</v>
      </c>
      <c r="I24" s="33">
        <v>-1.7533268768410437E-4</v>
      </c>
      <c r="J24" s="34">
        <v>-4.5615859075720522E-4</v>
      </c>
      <c r="K24" s="33">
        <v>1.6460291048951969E-3</v>
      </c>
      <c r="L24" s="34">
        <v>4.2824320253820325E-3</v>
      </c>
      <c r="M24" s="33">
        <v>-3.923279617525921E-4</v>
      </c>
      <c r="N24" s="34">
        <v>-1.0207096720620257E-3</v>
      </c>
      <c r="O24" s="33">
        <v>-3.6737483738447096E-5</v>
      </c>
      <c r="P24" s="34">
        <v>-9.5578976353039025E-5</v>
      </c>
      <c r="Q24" s="33">
        <v>-9.5279594780595112E-4</v>
      </c>
      <c r="R24" s="34">
        <v>-2.4788649656342088E-3</v>
      </c>
      <c r="S24" s="33">
        <v>0</v>
      </c>
      <c r="T24" s="34">
        <v>0</v>
      </c>
      <c r="U24" s="33">
        <v>-9.5599927004907936E-3</v>
      </c>
      <c r="V24" s="34">
        <v>-2.4871989675788964E-2</v>
      </c>
      <c r="W24" s="33">
        <v>-3.3112785723939941E-3</v>
      </c>
      <c r="X24" s="34">
        <v>-8.6148691789285081E-3</v>
      </c>
      <c r="Y24" s="33">
        <v>-4.2547114163871136E-4</v>
      </c>
      <c r="Z24" s="34">
        <v>-1.1069374395695775E-3</v>
      </c>
      <c r="AA24" s="33">
        <v>5.4588617941780937E-3</v>
      </c>
      <c r="AB24" s="34">
        <v>1.4202181784028323E-2</v>
      </c>
      <c r="AC24" s="33">
        <v>0</v>
      </c>
      <c r="AD24" s="34">
        <v>0</v>
      </c>
      <c r="AE24" s="33">
        <v>-1.4397204828020538E-4</v>
      </c>
      <c r="AF24" s="34">
        <v>-3.7456841345129277E-4</v>
      </c>
      <c r="AG24" s="33">
        <v>-3.5758360439275272E-4</v>
      </c>
      <c r="AH24" s="34">
        <v>-9.303161618765543E-4</v>
      </c>
      <c r="AI24" s="33">
        <v>0</v>
      </c>
      <c r="AJ24" s="34">
        <v>0</v>
      </c>
      <c r="AK24" s="33">
        <v>0.12448157570445162</v>
      </c>
      <c r="AL24" s="34">
        <v>0.29028097459837721</v>
      </c>
      <c r="AM24" s="33">
        <v>6.9253028599798316E-3</v>
      </c>
      <c r="AN24" s="34">
        <v>1.5941469933566932E-2</v>
      </c>
    </row>
    <row r="25" spans="2:40" x14ac:dyDescent="0.25">
      <c r="B25" s="10" t="s">
        <v>46</v>
      </c>
      <c r="C25" s="33">
        <v>0</v>
      </c>
      <c r="D25" s="34">
        <v>0</v>
      </c>
      <c r="E25" s="33">
        <v>3.9783457443873793E-3</v>
      </c>
      <c r="F25" s="34">
        <v>8.1325595893968483E-3</v>
      </c>
      <c r="G25" s="33">
        <v>-1.0469263949628438E-2</v>
      </c>
      <c r="H25" s="34">
        <v>-2.1401335730459881E-2</v>
      </c>
      <c r="I25" s="33">
        <v>-1.6650875226398298E-6</v>
      </c>
      <c r="J25" s="34">
        <v>-3.4037824692134677E-6</v>
      </c>
      <c r="K25" s="33">
        <v>-6.8324286714227522E-3</v>
      </c>
      <c r="L25" s="34">
        <v>-1.3966894000864816E-2</v>
      </c>
      <c r="M25" s="33">
        <v>-4.5487515148590063E-4</v>
      </c>
      <c r="N25" s="34">
        <v>-9.2985866811945428E-4</v>
      </c>
      <c r="O25" s="33">
        <v>-1.5031268485043991E-4</v>
      </c>
      <c r="P25" s="34">
        <v>-3.0727014320319768E-4</v>
      </c>
      <c r="Q25" s="33">
        <v>2.0827508720239196E-3</v>
      </c>
      <c r="R25" s="34">
        <v>4.2575725351423621E-3</v>
      </c>
      <c r="S25" s="33">
        <v>0</v>
      </c>
      <c r="T25" s="34">
        <v>0</v>
      </c>
      <c r="U25" s="33">
        <v>5.6859113719992527E-3</v>
      </c>
      <c r="V25" s="34">
        <v>1.1623176069614161E-2</v>
      </c>
      <c r="W25" s="33">
        <v>2.1226198344626024E-4</v>
      </c>
      <c r="X25" s="34">
        <v>4.3390729208869772E-4</v>
      </c>
      <c r="Y25" s="33">
        <v>-3.5448822299732896E-4</v>
      </c>
      <c r="Z25" s="34">
        <v>-7.2464707255059935E-4</v>
      </c>
      <c r="AA25" s="33">
        <v>1.2770239484197421E-2</v>
      </c>
      <c r="AB25" s="34">
        <v>2.6105004504102691E-2</v>
      </c>
      <c r="AC25" s="33">
        <v>0</v>
      </c>
      <c r="AD25" s="34">
        <v>0</v>
      </c>
      <c r="AE25" s="33">
        <v>3.7004950599528463E-4</v>
      </c>
      <c r="AF25" s="34">
        <v>7.5645754589803715E-4</v>
      </c>
      <c r="AG25" s="33">
        <v>-8.3546342085849545E-4</v>
      </c>
      <c r="AH25" s="34">
        <v>-1.7078596209190167E-3</v>
      </c>
      <c r="AI25" s="33">
        <v>0</v>
      </c>
      <c r="AJ25" s="34">
        <v>0</v>
      </c>
      <c r="AK25" s="33">
        <v>5.6714273045979979E-2</v>
      </c>
      <c r="AL25" s="34">
        <v>0.11916633384908559</v>
      </c>
      <c r="AM25" s="33">
        <v>7.6667485291557202E-3</v>
      </c>
      <c r="AN25" s="34">
        <v>1.6067353445143873E-2</v>
      </c>
    </row>
    <row r="26" spans="2:40" x14ac:dyDescent="0.25">
      <c r="B26" s="10" t="s">
        <v>47</v>
      </c>
      <c r="C26" s="33">
        <v>0</v>
      </c>
      <c r="D26" s="34">
        <v>0</v>
      </c>
      <c r="E26" s="33">
        <v>2.6873498907351578E-3</v>
      </c>
      <c r="F26" s="34">
        <v>5.3785590823158813E-3</v>
      </c>
      <c r="G26" s="33">
        <v>-2.8301662724649068E-3</v>
      </c>
      <c r="H26" s="34">
        <v>-5.664396944257355E-3</v>
      </c>
      <c r="I26" s="33">
        <v>0</v>
      </c>
      <c r="J26" s="34">
        <v>0</v>
      </c>
      <c r="K26" s="33">
        <v>-9.3429792765534758E-3</v>
      </c>
      <c r="L26" s="34">
        <v>-1.8699375997538459E-2</v>
      </c>
      <c r="M26" s="33">
        <v>-2.7817978139776933E-4</v>
      </c>
      <c r="N26" s="34">
        <v>-5.5675905653806979E-4</v>
      </c>
      <c r="O26" s="33">
        <v>-2.3733900934119756E-4</v>
      </c>
      <c r="P26" s="34">
        <v>-4.7501886102807589E-4</v>
      </c>
      <c r="Q26" s="33">
        <v>2.1058470508921179E-3</v>
      </c>
      <c r="R26" s="34">
        <v>4.214718306907006E-3</v>
      </c>
      <c r="S26" s="33">
        <v>0</v>
      </c>
      <c r="T26" s="34">
        <v>0</v>
      </c>
      <c r="U26" s="33">
        <v>4.8985919159528768E-3</v>
      </c>
      <c r="V26" s="34">
        <v>9.8042186955051847E-3</v>
      </c>
      <c r="W26" s="33">
        <v>-4.7606427230362236E-4</v>
      </c>
      <c r="X26" s="34">
        <v>-9.5281222009546696E-4</v>
      </c>
      <c r="Y26" s="33">
        <v>-5.3071044178953919E-4</v>
      </c>
      <c r="Z26" s="34">
        <v>-1.0621830363841678E-3</v>
      </c>
      <c r="AA26" s="33">
        <v>1.6855714375857866E-2</v>
      </c>
      <c r="AB26" s="34">
        <v>3.3735635228503646E-2</v>
      </c>
      <c r="AC26" s="33">
        <v>0</v>
      </c>
      <c r="AD26" s="34">
        <v>0</v>
      </c>
      <c r="AE26" s="33">
        <v>1.2783861609990677E-3</v>
      </c>
      <c r="AF26" s="34">
        <v>2.5586082112543096E-3</v>
      </c>
      <c r="AG26" s="33">
        <v>-1.2789873242426975E-3</v>
      </c>
      <c r="AH26" s="34">
        <v>-2.5598114010714212E-3</v>
      </c>
      <c r="AI26" s="33">
        <v>0</v>
      </c>
      <c r="AJ26" s="34">
        <v>0</v>
      </c>
      <c r="AK26" s="33">
        <v>5.2215332031119388E-2</v>
      </c>
      <c r="AL26" s="34">
        <v>9.9332091147121604E-2</v>
      </c>
      <c r="AM26" s="33">
        <v>8.3365853403385426E-3</v>
      </c>
      <c r="AN26" s="34">
        <v>1.6022288331542622E-2</v>
      </c>
    </row>
    <row r="27" spans="2:40" x14ac:dyDescent="0.25">
      <c r="B27" s="10" t="s">
        <v>48</v>
      </c>
      <c r="C27" s="33">
        <v>0</v>
      </c>
      <c r="D27" s="34">
        <v>0</v>
      </c>
      <c r="E27" s="33">
        <v>-4.2429233380331111E-3</v>
      </c>
      <c r="F27" s="34">
        <v>-1.0155635940911178E-2</v>
      </c>
      <c r="G27" s="33">
        <v>6.4717960355317183E-3</v>
      </c>
      <c r="H27" s="34">
        <v>1.5490547244052078E-2</v>
      </c>
      <c r="I27" s="33">
        <v>8.3625393244224355E-4</v>
      </c>
      <c r="J27" s="34">
        <v>2.0016129954338879E-3</v>
      </c>
      <c r="K27" s="33">
        <v>4.4022842259567874E-3</v>
      </c>
      <c r="L27" s="34">
        <v>1.0537073697861832E-2</v>
      </c>
      <c r="M27" s="33">
        <v>1.6216273335752707E-2</v>
      </c>
      <c r="N27" s="34">
        <v>3.8814410536240018E-2</v>
      </c>
      <c r="O27" s="33">
        <v>3.5003915023823495E-4</v>
      </c>
      <c r="P27" s="34">
        <v>8.3783511783463993E-4</v>
      </c>
      <c r="Q27" s="33">
        <v>-6.2761799227128989E-4</v>
      </c>
      <c r="R27" s="34">
        <v>-1.5022330906471204E-3</v>
      </c>
      <c r="S27" s="33">
        <v>0</v>
      </c>
      <c r="T27" s="34">
        <v>0</v>
      </c>
      <c r="U27" s="33">
        <v>-2.5103210085439809E-3</v>
      </c>
      <c r="V27" s="34">
        <v>-6.0085710314554674E-3</v>
      </c>
      <c r="W27" s="33">
        <v>5.7135056200863232E-4</v>
      </c>
      <c r="X27" s="34">
        <v>1.3675543581896932E-3</v>
      </c>
      <c r="Y27" s="33">
        <v>-5.69143757027879E-4</v>
      </c>
      <c r="Z27" s="34">
        <v>-1.3622722670016962E-3</v>
      </c>
      <c r="AA27" s="33">
        <v>1.0388067898343678E-2</v>
      </c>
      <c r="AB27" s="34">
        <v>2.4864327563823174E-2</v>
      </c>
      <c r="AC27" s="33">
        <v>0</v>
      </c>
      <c r="AD27" s="34">
        <v>0</v>
      </c>
      <c r="AE27" s="33">
        <v>1.8136791958611731E-4</v>
      </c>
      <c r="AF27" s="34">
        <v>4.3411261904369169E-4</v>
      </c>
      <c r="AG27" s="33">
        <v>4.6399445492673053E-4</v>
      </c>
      <c r="AH27" s="34">
        <v>1.1105924824521551E-3</v>
      </c>
      <c r="AI27" s="33">
        <v>0</v>
      </c>
      <c r="AJ27" s="34">
        <v>0</v>
      </c>
      <c r="AK27" s="33">
        <v>-6.3371032010247408E-2</v>
      </c>
      <c r="AL27" s="34">
        <v>-0.15137120177738295</v>
      </c>
      <c r="AM27" s="33">
        <v>6.6819397758174359E-3</v>
      </c>
      <c r="AN27" s="34">
        <v>1.5927579960902882E-2</v>
      </c>
    </row>
    <row r="29" spans="2:40" x14ac:dyDescent="0.25">
      <c r="C29" s="4"/>
      <c r="E29" s="4"/>
      <c r="G29" s="4"/>
      <c r="I29" s="4"/>
      <c r="K29" s="4"/>
      <c r="M29" s="4"/>
      <c r="O29" s="4"/>
      <c r="Q29" s="4"/>
      <c r="S29" s="4"/>
      <c r="U29" s="4"/>
      <c r="W29" s="4"/>
      <c r="Y29" s="4"/>
      <c r="AA29" s="4"/>
      <c r="AC29" s="4"/>
      <c r="AE29" s="4"/>
      <c r="AG29" s="4"/>
      <c r="AI29" s="4"/>
      <c r="AK29" s="4"/>
      <c r="AM29" s="4"/>
    </row>
    <row r="30" spans="2:40" ht="170.25" customHeight="1" x14ac:dyDescent="0.25">
      <c r="B30" s="5" t="s">
        <v>4</v>
      </c>
      <c r="C30" s="53"/>
      <c r="D30" s="54"/>
      <c r="E30" s="53" t="s">
        <v>69</v>
      </c>
      <c r="F30" s="54"/>
      <c r="G30" s="53" t="s">
        <v>70</v>
      </c>
      <c r="H30" s="54"/>
      <c r="I30" s="53" t="s">
        <v>62</v>
      </c>
      <c r="J30" s="54"/>
      <c r="K30" s="53" t="s">
        <v>71</v>
      </c>
      <c r="L30" s="54"/>
      <c r="M30" s="53" t="s">
        <v>71</v>
      </c>
      <c r="N30" s="54"/>
      <c r="O30" s="53" t="s">
        <v>72</v>
      </c>
      <c r="P30" s="54"/>
      <c r="Q30" s="53" t="s">
        <v>73</v>
      </c>
      <c r="R30" s="54"/>
      <c r="S30" s="53" t="s">
        <v>17</v>
      </c>
      <c r="T30" s="54"/>
      <c r="U30" s="53" t="s">
        <v>68</v>
      </c>
      <c r="V30" s="54"/>
      <c r="W30" s="53" t="s">
        <v>68</v>
      </c>
      <c r="X30" s="54"/>
      <c r="Y30" s="55" t="s">
        <v>74</v>
      </c>
      <c r="Z30" s="56"/>
      <c r="AA30" s="53" t="s">
        <v>63</v>
      </c>
      <c r="AB30" s="54"/>
      <c r="AC30" s="53" t="s">
        <v>64</v>
      </c>
      <c r="AD30" s="54"/>
      <c r="AE30" s="55" t="s">
        <v>75</v>
      </c>
      <c r="AF30" s="56"/>
      <c r="AG30" s="53" t="s">
        <v>65</v>
      </c>
      <c r="AH30" s="54"/>
      <c r="AI30" s="53" t="s">
        <v>76</v>
      </c>
      <c r="AJ30" s="54"/>
      <c r="AK30" s="53" t="s">
        <v>66</v>
      </c>
      <c r="AL30" s="54"/>
      <c r="AM30" s="53" t="s">
        <v>67</v>
      </c>
      <c r="AN30" s="54"/>
    </row>
  </sheetData>
  <customSheetViews>
    <customSheetView guid="{7054AD83-FA57-4245-B815-A602C0B540A7}" scale="90" showGridLines="0" fitToPage="1">
      <pane xSplit="2" ySplit="6" topLeftCell="AU7" activePane="bottomRight" state="frozen"/>
      <selection pane="bottomRight" activeCell="BG7" sqref="BG7"/>
      <pageMargins left="0.25" right="0.34" top="0.74803149606299213" bottom="0.74803149606299213" header="0.31496062992125984" footer="0.31496062992125984"/>
      <pageSetup paperSize="8" scale="31" orientation="landscape" r:id="rId1"/>
    </customSheetView>
  </customSheetViews>
  <mergeCells count="57">
    <mergeCell ref="C4:D4"/>
    <mergeCell ref="C17:D17"/>
    <mergeCell ref="S4:T4"/>
    <mergeCell ref="W4:X4"/>
    <mergeCell ref="C30:D30"/>
    <mergeCell ref="Q4:R4"/>
    <mergeCell ref="O4:P4"/>
    <mergeCell ref="K17:L17"/>
    <mergeCell ref="Q17:R17"/>
    <mergeCell ref="M30:N30"/>
    <mergeCell ref="O30:P30"/>
    <mergeCell ref="Q30:R30"/>
    <mergeCell ref="O17:P17"/>
    <mergeCell ref="U4:V4"/>
    <mergeCell ref="S17:T17"/>
    <mergeCell ref="U17:V17"/>
    <mergeCell ref="W17:X17"/>
    <mergeCell ref="E30:F30"/>
    <mergeCell ref="E17:F17"/>
    <mergeCell ref="E4:F4"/>
    <mergeCell ref="G4:H4"/>
    <mergeCell ref="M4:N4"/>
    <mergeCell ref="I4:J4"/>
    <mergeCell ref="K4:L4"/>
    <mergeCell ref="G30:H30"/>
    <mergeCell ref="G17:H17"/>
    <mergeCell ref="M17:N17"/>
    <mergeCell ref="I30:J30"/>
    <mergeCell ref="K30:L30"/>
    <mergeCell ref="I17:J17"/>
    <mergeCell ref="AM17:AN17"/>
    <mergeCell ref="AK17:AL17"/>
    <mergeCell ref="AI17:AJ17"/>
    <mergeCell ref="AM4:AN4"/>
    <mergeCell ref="AK4:AL4"/>
    <mergeCell ref="AI4:AJ4"/>
    <mergeCell ref="Y4:Z4"/>
    <mergeCell ref="AG4:AH4"/>
    <mergeCell ref="AA17:AB17"/>
    <mergeCell ref="AA4:AB4"/>
    <mergeCell ref="AC4:AD4"/>
    <mergeCell ref="AC17:AD17"/>
    <mergeCell ref="AE4:AF4"/>
    <mergeCell ref="AE17:AF17"/>
    <mergeCell ref="AG17:AH17"/>
    <mergeCell ref="Y17:Z17"/>
    <mergeCell ref="AK30:AL30"/>
    <mergeCell ref="S30:T30"/>
    <mergeCell ref="U30:V30"/>
    <mergeCell ref="AI30:AJ30"/>
    <mergeCell ref="AM30:AN30"/>
    <mergeCell ref="AG30:AH30"/>
    <mergeCell ref="Y30:Z30"/>
    <mergeCell ref="AA30:AB30"/>
    <mergeCell ref="AC30:AD30"/>
    <mergeCell ref="AE30:AF30"/>
    <mergeCell ref="W30:X30"/>
  </mergeCells>
  <conditionalFormatting sqref="AM20:AM27 AK20:AK27 AI20:AI27 AG20:AG27 AE20:AE27 AC20:AC27 AA20:AA27 Y20:Y27 W20:W27 U20:U27 S20:S27 Q20:Q27 O20:O27 M20:M27 K20:K27 I20:I27 G20:G27 E20:E27">
    <cfRule type="cellIs" dxfId="13" priority="227" operator="between">
      <formula>-0.03</formula>
      <formula>-0.05</formula>
    </cfRule>
    <cfRule type="cellIs" dxfId="12" priority="228" operator="between">
      <formula>0.03</formula>
      <formula>0.05</formula>
    </cfRule>
    <cfRule type="cellIs" dxfId="11" priority="229" operator="lessThan">
      <formula>-0.05</formula>
    </cfRule>
    <cfRule type="cellIs" dxfId="10" priority="230" operator="greaterThan">
      <formula>0.05</formula>
    </cfRule>
  </conditionalFormatting>
  <conditionalFormatting sqref="C20:C27">
    <cfRule type="cellIs" dxfId="9" priority="1" operator="between">
      <formula>-0.03</formula>
      <formula>-0.05</formula>
    </cfRule>
    <cfRule type="cellIs" dxfId="8" priority="2" operator="between">
      <formula>0.03</formula>
      <formula>0.05</formula>
    </cfRule>
    <cfRule type="cellIs" dxfId="7" priority="3" operator="lessThan">
      <formula>-0.05</formula>
    </cfRule>
    <cfRule type="cellIs" dxfId="6" priority="4" operator="greaterThan">
      <formula>0.05</formula>
    </cfRule>
  </conditionalFormatting>
  <pageMargins left="0.25" right="0.34" top="0.74803149606299213" bottom="0.74803149606299213" header="0.31496062992125984" footer="0.31496062992125984"/>
  <pageSetup paperSize="8" scale="46"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19"/>
  <sheetViews>
    <sheetView showGridLines="0" view="pageBreakPreview" zoomScale="60" zoomScaleNormal="70" workbookViewId="0">
      <pane xSplit="3" ySplit="3" topLeftCell="D4" activePane="bottomRight" state="frozen"/>
      <selection activeCell="B1" sqref="B1"/>
      <selection pane="topRight" activeCell="B1" sqref="B1"/>
      <selection pane="bottomLeft" activeCell="B1" sqref="B1"/>
      <selection pane="bottomRight" activeCell="N6" sqref="N6"/>
    </sheetView>
  </sheetViews>
  <sheetFormatPr defaultColWidth="40.85546875" defaultRowHeight="12.75" x14ac:dyDescent="0.2"/>
  <cols>
    <col min="1" max="1" width="2.85546875" style="11" customWidth="1"/>
    <col min="2" max="2" width="47" style="12" customWidth="1"/>
    <col min="3" max="16" width="14.28515625" style="12" customWidth="1"/>
    <col min="17" max="17" width="100" style="12" customWidth="1"/>
    <col min="18" max="18" width="2.85546875" style="12" customWidth="1"/>
    <col min="19" max="19" width="14.28515625" style="12" customWidth="1"/>
    <col min="20" max="16384" width="40.85546875" style="12"/>
  </cols>
  <sheetData>
    <row r="1" spans="1:19" ht="15" customHeight="1" x14ac:dyDescent="0.2">
      <c r="C1" s="13">
        <v>2</v>
      </c>
      <c r="D1" s="13">
        <f>C1+1</f>
        <v>3</v>
      </c>
      <c r="E1" s="13">
        <f t="shared" ref="E1:I1" si="0">D1+1</f>
        <v>4</v>
      </c>
      <c r="F1" s="13">
        <f t="shared" si="0"/>
        <v>5</v>
      </c>
      <c r="G1" s="13">
        <f t="shared" si="0"/>
        <v>6</v>
      </c>
      <c r="H1" s="13">
        <f t="shared" si="0"/>
        <v>7</v>
      </c>
      <c r="I1" s="13">
        <f t="shared" si="0"/>
        <v>8</v>
      </c>
      <c r="J1" s="13"/>
      <c r="K1" s="13">
        <f>I1+1</f>
        <v>9</v>
      </c>
      <c r="L1" s="13">
        <v>10</v>
      </c>
      <c r="M1" s="13">
        <v>9</v>
      </c>
      <c r="N1" s="13">
        <v>9</v>
      </c>
      <c r="O1" s="13"/>
      <c r="P1" s="13">
        <v>10</v>
      </c>
      <c r="Q1" s="14"/>
    </row>
    <row r="2" spans="1:19" ht="30" customHeight="1" x14ac:dyDescent="0.2">
      <c r="B2" s="59" t="s">
        <v>58</v>
      </c>
      <c r="C2" s="60"/>
      <c r="D2" s="60"/>
      <c r="E2" s="60"/>
      <c r="F2" s="60"/>
      <c r="G2" s="60"/>
      <c r="H2" s="60"/>
      <c r="I2" s="60"/>
      <c r="J2" s="60"/>
      <c r="K2" s="60"/>
      <c r="L2" s="61"/>
      <c r="M2" s="62" t="s">
        <v>5</v>
      </c>
      <c r="N2" s="63"/>
      <c r="O2" s="64"/>
      <c r="P2" s="64"/>
      <c r="Q2" s="65"/>
    </row>
    <row r="3" spans="1:19" ht="60" customHeight="1" x14ac:dyDescent="0.2">
      <c r="A3" s="15"/>
      <c r="B3" s="16"/>
      <c r="C3" s="16" t="s">
        <v>6</v>
      </c>
      <c r="D3" s="16" t="s">
        <v>7</v>
      </c>
      <c r="E3" s="16" t="s">
        <v>8</v>
      </c>
      <c r="F3" s="16" t="s">
        <v>9</v>
      </c>
      <c r="G3" s="16" t="s">
        <v>10</v>
      </c>
      <c r="H3" s="16" t="s">
        <v>18</v>
      </c>
      <c r="I3" s="16" t="s">
        <v>11</v>
      </c>
      <c r="J3" s="16" t="s">
        <v>19</v>
      </c>
      <c r="K3" s="16" t="s">
        <v>12</v>
      </c>
      <c r="L3" s="16" t="s">
        <v>13</v>
      </c>
      <c r="M3" s="16" t="s">
        <v>59</v>
      </c>
      <c r="N3" s="16" t="s">
        <v>39</v>
      </c>
      <c r="O3" s="16" t="s">
        <v>14</v>
      </c>
      <c r="P3" s="16" t="s">
        <v>60</v>
      </c>
      <c r="Q3" s="16" t="s">
        <v>15</v>
      </c>
      <c r="S3" s="17"/>
    </row>
    <row r="4" spans="1:19" ht="75" customHeight="1" x14ac:dyDescent="0.2">
      <c r="A4" s="15"/>
      <c r="B4" s="18" t="s">
        <v>41</v>
      </c>
      <c r="C4" s="36" t="s">
        <v>77</v>
      </c>
      <c r="D4" s="19" t="s">
        <v>78</v>
      </c>
      <c r="E4" s="37">
        <v>8.4169999999999998</v>
      </c>
      <c r="F4" s="39">
        <v>1.9990000000000001</v>
      </c>
      <c r="G4" s="37">
        <v>1.2689999999999999</v>
      </c>
      <c r="H4" s="38">
        <v>6.24</v>
      </c>
      <c r="I4" s="38">
        <v>0</v>
      </c>
      <c r="J4" s="38">
        <v>0</v>
      </c>
      <c r="K4" s="37">
        <v>0</v>
      </c>
      <c r="L4" s="36">
        <v>0</v>
      </c>
      <c r="M4" s="20">
        <v>3.3250899622159684</v>
      </c>
      <c r="N4" s="20">
        <v>3.2214609381140216</v>
      </c>
      <c r="O4" s="21">
        <f>IFERROR((M4-N4)/N4,0)</f>
        <v>3.2168331726727575E-2</v>
      </c>
      <c r="P4" s="35">
        <v>100.58634711558298</v>
      </c>
      <c r="Q4" s="22" t="s">
        <v>97</v>
      </c>
      <c r="S4" s="23"/>
    </row>
    <row r="5" spans="1:19" ht="75" customHeight="1" x14ac:dyDescent="0.2">
      <c r="A5" s="15"/>
      <c r="B5" s="24" t="s">
        <v>42</v>
      </c>
      <c r="C5" s="36" t="s">
        <v>79</v>
      </c>
      <c r="D5" s="25">
        <v>2</v>
      </c>
      <c r="E5" s="39">
        <v>8.4169999999999998</v>
      </c>
      <c r="F5" s="39">
        <v>1.9990000000000001</v>
      </c>
      <c r="G5" s="39">
        <v>1.2689999999999999</v>
      </c>
      <c r="H5" s="40">
        <v>0</v>
      </c>
      <c r="I5" s="40">
        <v>0</v>
      </c>
      <c r="J5" s="38">
        <v>0</v>
      </c>
      <c r="K5" s="39">
        <v>0</v>
      </c>
      <c r="L5" s="36">
        <v>0</v>
      </c>
      <c r="M5" s="20">
        <v>1.4825001358626779</v>
      </c>
      <c r="N5" s="20">
        <v>1.3435937828878461</v>
      </c>
      <c r="O5" s="21">
        <f t="shared" ref="O5:O19" si="1">IFERROR((M5-N5)/N5,0)</f>
        <v>0.10338418854266664</v>
      </c>
      <c r="P5" s="35">
        <v>52.639572556954668</v>
      </c>
      <c r="Q5" s="22" t="s">
        <v>98</v>
      </c>
      <c r="S5" s="23"/>
    </row>
    <row r="6" spans="1:19" ht="75" customHeight="1" x14ac:dyDescent="0.2">
      <c r="A6" s="15"/>
      <c r="B6" s="24" t="s">
        <v>43</v>
      </c>
      <c r="C6" s="36" t="s">
        <v>80</v>
      </c>
      <c r="D6" s="25" t="s">
        <v>81</v>
      </c>
      <c r="E6" s="39">
        <v>8.6470000000000002</v>
      </c>
      <c r="F6" s="39">
        <v>2.0249999999999999</v>
      </c>
      <c r="G6" s="39">
        <v>1.272</v>
      </c>
      <c r="H6" s="40">
        <v>6.57</v>
      </c>
      <c r="I6" s="40">
        <v>0</v>
      </c>
      <c r="J6" s="38">
        <v>0</v>
      </c>
      <c r="K6" s="39">
        <v>0</v>
      </c>
      <c r="L6" s="36">
        <v>0</v>
      </c>
      <c r="M6" s="20">
        <v>2.6553785237487046</v>
      </c>
      <c r="N6" s="20">
        <v>2.5925437048492976</v>
      </c>
      <c r="O6" s="21">
        <f t="shared" si="1"/>
        <v>2.4236744314811674E-2</v>
      </c>
      <c r="P6" s="35">
        <v>402.18821049457006</v>
      </c>
      <c r="Q6" s="22" t="s">
        <v>99</v>
      </c>
      <c r="S6" s="23"/>
    </row>
    <row r="7" spans="1:19" ht="75" customHeight="1" x14ac:dyDescent="0.2">
      <c r="A7" s="15"/>
      <c r="B7" s="24" t="s">
        <v>44</v>
      </c>
      <c r="C7" s="36" t="s">
        <v>82</v>
      </c>
      <c r="D7" s="25">
        <v>4</v>
      </c>
      <c r="E7" s="39">
        <v>8.6470000000000002</v>
      </c>
      <c r="F7" s="39">
        <v>2.0249999999999999</v>
      </c>
      <c r="G7" s="39">
        <v>1.272</v>
      </c>
      <c r="H7" s="40">
        <v>0</v>
      </c>
      <c r="I7" s="40">
        <v>0</v>
      </c>
      <c r="J7" s="38">
        <v>0</v>
      </c>
      <c r="K7" s="39">
        <v>0</v>
      </c>
      <c r="L7" s="36">
        <v>0</v>
      </c>
      <c r="M7" s="20">
        <v>1.696872313391145</v>
      </c>
      <c r="N7" s="20">
        <v>1.5741385213207992</v>
      </c>
      <c r="O7" s="21">
        <f t="shared" si="1"/>
        <v>7.7968863862987431E-2</v>
      </c>
      <c r="P7" s="35">
        <v>160.04686205501554</v>
      </c>
      <c r="Q7" s="22" t="s">
        <v>100</v>
      </c>
      <c r="S7" s="23"/>
    </row>
    <row r="8" spans="1:19" ht="75" customHeight="1" x14ac:dyDescent="0.2">
      <c r="A8" s="15"/>
      <c r="B8" s="24" t="s">
        <v>45</v>
      </c>
      <c r="C8" s="36" t="s">
        <v>83</v>
      </c>
      <c r="D8" s="25">
        <v>0</v>
      </c>
      <c r="E8" s="39">
        <v>6.7549999999999999</v>
      </c>
      <c r="F8" s="39">
        <v>1.794</v>
      </c>
      <c r="G8" s="39">
        <v>1.25</v>
      </c>
      <c r="H8" s="40">
        <v>12.85</v>
      </c>
      <c r="I8" s="40">
        <v>1.89</v>
      </c>
      <c r="J8" s="38">
        <v>4.17</v>
      </c>
      <c r="K8" s="39">
        <v>0.14299999999999999</v>
      </c>
      <c r="L8" s="36">
        <v>0</v>
      </c>
      <c r="M8" s="20">
        <v>2.5757241362540828</v>
      </c>
      <c r="N8" s="20">
        <v>2.3019166462293135</v>
      </c>
      <c r="O8" s="21">
        <f t="shared" si="1"/>
        <v>0.11894761283962367</v>
      </c>
      <c r="P8" s="35">
        <v>5036.4088425178279</v>
      </c>
      <c r="Q8" s="22" t="s">
        <v>101</v>
      </c>
      <c r="S8" s="23"/>
    </row>
    <row r="9" spans="1:19" ht="75" customHeight="1" x14ac:dyDescent="0.2">
      <c r="A9" s="15"/>
      <c r="B9" s="24" t="s">
        <v>46</v>
      </c>
      <c r="C9" s="36" t="s">
        <v>84</v>
      </c>
      <c r="D9" s="25">
        <v>0</v>
      </c>
      <c r="E9" s="39">
        <v>4.806</v>
      </c>
      <c r="F9" s="39">
        <v>1.5469999999999999</v>
      </c>
      <c r="G9" s="39">
        <v>1.2270000000000001</v>
      </c>
      <c r="H9" s="40">
        <v>12.85</v>
      </c>
      <c r="I9" s="40">
        <v>2.71</v>
      </c>
      <c r="J9" s="38">
        <v>4.33</v>
      </c>
      <c r="K9" s="39">
        <v>7.4999999999999997E-2</v>
      </c>
      <c r="L9" s="36">
        <v>0</v>
      </c>
      <c r="M9" s="20">
        <v>2.2432204720300888</v>
      </c>
      <c r="N9" s="20">
        <v>2.0957193762182027</v>
      </c>
      <c r="O9" s="21">
        <f t="shared" si="1"/>
        <v>7.0382083348418931E-2</v>
      </c>
      <c r="P9" s="35">
        <v>23097.16145974657</v>
      </c>
      <c r="Q9" s="22" t="s">
        <v>102</v>
      </c>
      <c r="S9" s="23"/>
    </row>
    <row r="10" spans="1:19" ht="75" customHeight="1" x14ac:dyDescent="0.2">
      <c r="A10" s="15"/>
      <c r="B10" s="24" t="s">
        <v>47</v>
      </c>
      <c r="C10" s="36" t="s">
        <v>85</v>
      </c>
      <c r="D10" s="25">
        <v>0</v>
      </c>
      <c r="E10" s="39">
        <v>3.9729999999999999</v>
      </c>
      <c r="F10" s="39">
        <v>1.4359999999999999</v>
      </c>
      <c r="G10" s="39">
        <v>1.2170000000000001</v>
      </c>
      <c r="H10" s="40">
        <v>152.29</v>
      </c>
      <c r="I10" s="40">
        <v>2.69</v>
      </c>
      <c r="J10" s="38">
        <v>4.7</v>
      </c>
      <c r="K10" s="39">
        <v>0.05</v>
      </c>
      <c r="L10" s="36">
        <v>0</v>
      </c>
      <c r="M10" s="20">
        <v>2.0630003478051724</v>
      </c>
      <c r="N10" s="20">
        <v>1.921924586318934</v>
      </c>
      <c r="O10" s="21">
        <f t="shared" si="1"/>
        <v>7.3403380387802336E-2</v>
      </c>
      <c r="P10" s="35">
        <v>60811.695388777778</v>
      </c>
      <c r="Q10" s="22" t="s">
        <v>103</v>
      </c>
      <c r="S10" s="23"/>
    </row>
    <row r="11" spans="1:19" ht="75" customHeight="1" x14ac:dyDescent="0.2">
      <c r="A11" s="15"/>
      <c r="B11" s="24" t="s">
        <v>48</v>
      </c>
      <c r="C11" s="36" t="s">
        <v>86</v>
      </c>
      <c r="D11" s="25" t="s">
        <v>87</v>
      </c>
      <c r="E11" s="39">
        <v>14.997999999999999</v>
      </c>
      <c r="F11" s="39">
        <v>1.73</v>
      </c>
      <c r="G11" s="39">
        <v>1.2430000000000001</v>
      </c>
      <c r="H11" s="40">
        <v>0</v>
      </c>
      <c r="I11" s="40">
        <v>0</v>
      </c>
      <c r="J11" s="38">
        <v>0</v>
      </c>
      <c r="K11" s="39">
        <v>0</v>
      </c>
      <c r="L11" s="36">
        <v>0</v>
      </c>
      <c r="M11" s="20">
        <v>2.3246618048787324</v>
      </c>
      <c r="N11" s="20">
        <v>2.3836760724102963</v>
      </c>
      <c r="O11" s="21">
        <f t="shared" si="1"/>
        <v>-2.4757670815519238E-2</v>
      </c>
      <c r="P11" s="35">
        <v>3039.380527688123</v>
      </c>
      <c r="Q11" s="22" t="s">
        <v>104</v>
      </c>
      <c r="S11" s="23"/>
    </row>
    <row r="12" spans="1:19" ht="75" customHeight="1" x14ac:dyDescent="0.2">
      <c r="A12" s="15"/>
      <c r="B12" s="24" t="s">
        <v>50</v>
      </c>
      <c r="C12" s="36" t="s">
        <v>88</v>
      </c>
      <c r="D12" s="25">
        <v>0</v>
      </c>
      <c r="E12" s="39">
        <v>-5.2370000000000001</v>
      </c>
      <c r="F12" s="39">
        <v>-0.58799999999999997</v>
      </c>
      <c r="G12" s="39">
        <v>-0.06</v>
      </c>
      <c r="H12" s="40">
        <v>0</v>
      </c>
      <c r="I12" s="40">
        <v>0</v>
      </c>
      <c r="J12" s="38">
        <v>0</v>
      </c>
      <c r="K12" s="39">
        <v>0</v>
      </c>
      <c r="L12" s="36">
        <v>0</v>
      </c>
      <c r="M12" s="20">
        <v>-1.0290425391048397</v>
      </c>
      <c r="N12" s="20">
        <v>-0.99504513216667889</v>
      </c>
      <c r="O12" s="21">
        <f t="shared" si="1"/>
        <v>3.4166698413098627E-2</v>
      </c>
      <c r="P12" s="35">
        <v>-43.50941911509085</v>
      </c>
      <c r="Q12" s="26"/>
      <c r="S12" s="23"/>
    </row>
    <row r="13" spans="1:19" ht="75" customHeight="1" x14ac:dyDescent="0.2">
      <c r="A13" s="15"/>
      <c r="B13" s="24" t="s">
        <v>51</v>
      </c>
      <c r="C13" s="36" t="s">
        <v>89</v>
      </c>
      <c r="D13" s="25">
        <v>0</v>
      </c>
      <c r="E13" s="39">
        <v>-4.7370000000000001</v>
      </c>
      <c r="F13" s="39">
        <v>-0.52500000000000002</v>
      </c>
      <c r="G13" s="39">
        <v>-5.3999999999999999E-2</v>
      </c>
      <c r="H13" s="40">
        <v>0</v>
      </c>
      <c r="I13" s="40">
        <v>0</v>
      </c>
      <c r="J13" s="38">
        <v>0</v>
      </c>
      <c r="K13" s="39">
        <v>0</v>
      </c>
      <c r="L13" s="36">
        <v>0</v>
      </c>
      <c r="M13" s="20" t="s">
        <v>96</v>
      </c>
      <c r="N13" s="20">
        <v>0</v>
      </c>
      <c r="O13" s="21">
        <f t="shared" si="1"/>
        <v>0</v>
      </c>
      <c r="P13" s="35" t="s">
        <v>96</v>
      </c>
      <c r="Q13" s="26"/>
      <c r="S13" s="23"/>
    </row>
    <row r="14" spans="1:19" ht="75" customHeight="1" x14ac:dyDescent="0.2">
      <c r="A14" s="15"/>
      <c r="B14" s="24" t="s">
        <v>52</v>
      </c>
      <c r="C14" s="36" t="s">
        <v>90</v>
      </c>
      <c r="D14" s="25">
        <v>0</v>
      </c>
      <c r="E14" s="39">
        <v>-5.2370000000000001</v>
      </c>
      <c r="F14" s="39">
        <v>-0.58799999999999997</v>
      </c>
      <c r="G14" s="39">
        <v>-0.06</v>
      </c>
      <c r="H14" s="40">
        <v>0</v>
      </c>
      <c r="I14" s="40">
        <v>0</v>
      </c>
      <c r="J14" s="38">
        <v>0</v>
      </c>
      <c r="K14" s="39">
        <v>0.121</v>
      </c>
      <c r="L14" s="36">
        <v>0</v>
      </c>
      <c r="M14" s="20">
        <v>-0.79629621324263267</v>
      </c>
      <c r="N14" s="20">
        <v>-0.76757374608656315</v>
      </c>
      <c r="O14" s="21">
        <f t="shared" si="1"/>
        <v>3.7419814451066888E-2</v>
      </c>
      <c r="P14" s="35">
        <v>-1367.0297997554912</v>
      </c>
      <c r="Q14" s="26"/>
      <c r="S14" s="23"/>
    </row>
    <row r="15" spans="1:19" ht="75" customHeight="1" x14ac:dyDescent="0.2">
      <c r="A15" s="15"/>
      <c r="B15" s="24" t="s">
        <v>53</v>
      </c>
      <c r="C15" s="36" t="s">
        <v>91</v>
      </c>
      <c r="D15" s="25">
        <v>0</v>
      </c>
      <c r="E15" s="39">
        <v>-5.2370000000000001</v>
      </c>
      <c r="F15" s="39">
        <v>-0.58799999999999997</v>
      </c>
      <c r="G15" s="39">
        <v>-0.06</v>
      </c>
      <c r="H15" s="40">
        <v>0</v>
      </c>
      <c r="I15" s="40">
        <v>0</v>
      </c>
      <c r="J15" s="38">
        <v>0</v>
      </c>
      <c r="K15" s="39">
        <v>0</v>
      </c>
      <c r="L15" s="36">
        <v>0</v>
      </c>
      <c r="M15" s="20" t="s">
        <v>96</v>
      </c>
      <c r="N15" s="20">
        <v>0</v>
      </c>
      <c r="O15" s="21">
        <f t="shared" si="1"/>
        <v>0</v>
      </c>
      <c r="P15" s="35" t="s">
        <v>96</v>
      </c>
      <c r="Q15" s="26"/>
      <c r="S15" s="23"/>
    </row>
    <row r="16" spans="1:19" ht="75" customHeight="1" x14ac:dyDescent="0.2">
      <c r="A16" s="15"/>
      <c r="B16" s="24" t="s">
        <v>54</v>
      </c>
      <c r="C16" s="36" t="s">
        <v>92</v>
      </c>
      <c r="D16" s="25">
        <v>0</v>
      </c>
      <c r="E16" s="39">
        <v>-4.7370000000000001</v>
      </c>
      <c r="F16" s="39">
        <v>-0.52500000000000002</v>
      </c>
      <c r="G16" s="39">
        <v>-5.3999999999999999E-2</v>
      </c>
      <c r="H16" s="40">
        <v>0</v>
      </c>
      <c r="I16" s="40">
        <v>0</v>
      </c>
      <c r="J16" s="38">
        <v>0</v>
      </c>
      <c r="K16" s="39">
        <v>0.11700000000000001</v>
      </c>
      <c r="L16" s="36">
        <v>0</v>
      </c>
      <c r="M16" s="20">
        <v>-0.89764965469710178</v>
      </c>
      <c r="N16" s="20">
        <v>-0.85449579065531789</v>
      </c>
      <c r="O16" s="21">
        <f t="shared" si="1"/>
        <v>5.0502137650893446E-2</v>
      </c>
      <c r="P16" s="35">
        <v>-1387.3839674088174</v>
      </c>
      <c r="Q16" s="26"/>
      <c r="S16" s="23"/>
    </row>
    <row r="17" spans="1:19" ht="75" customHeight="1" x14ac:dyDescent="0.2">
      <c r="A17" s="15"/>
      <c r="B17" s="24" t="s">
        <v>55</v>
      </c>
      <c r="C17" s="36" t="s">
        <v>93</v>
      </c>
      <c r="D17" s="25">
        <v>0</v>
      </c>
      <c r="E17" s="39">
        <v>-4.7370000000000001</v>
      </c>
      <c r="F17" s="39">
        <v>-0.52500000000000002</v>
      </c>
      <c r="G17" s="39">
        <v>-5.3999999999999999E-2</v>
      </c>
      <c r="H17" s="40">
        <v>0</v>
      </c>
      <c r="I17" s="40">
        <v>0</v>
      </c>
      <c r="J17" s="38">
        <v>0</v>
      </c>
      <c r="K17" s="39">
        <v>0</v>
      </c>
      <c r="L17" s="36">
        <v>0</v>
      </c>
      <c r="M17" s="20" t="s">
        <v>96</v>
      </c>
      <c r="N17" s="20">
        <v>0</v>
      </c>
      <c r="O17" s="21">
        <f t="shared" si="1"/>
        <v>0</v>
      </c>
      <c r="P17" s="35" t="s">
        <v>96</v>
      </c>
      <c r="Q17" s="26"/>
      <c r="S17" s="23"/>
    </row>
    <row r="18" spans="1:19" ht="75" customHeight="1" x14ac:dyDescent="0.2">
      <c r="A18" s="15"/>
      <c r="B18" s="24" t="s">
        <v>56</v>
      </c>
      <c r="C18" s="36" t="s">
        <v>94</v>
      </c>
      <c r="D18" s="25">
        <v>0</v>
      </c>
      <c r="E18" s="39">
        <v>-3.12</v>
      </c>
      <c r="F18" s="39">
        <v>-0.30599999999999999</v>
      </c>
      <c r="G18" s="39">
        <v>-3.5000000000000003E-2</v>
      </c>
      <c r="H18" s="40">
        <v>95.28</v>
      </c>
      <c r="I18" s="40">
        <v>0</v>
      </c>
      <c r="J18" s="38">
        <v>0</v>
      </c>
      <c r="K18" s="39">
        <v>8.7999999999999995E-2</v>
      </c>
      <c r="L18" s="36">
        <v>0</v>
      </c>
      <c r="M18" s="20">
        <v>-0.49230289439353891</v>
      </c>
      <c r="N18" s="20">
        <v>-0.46192621812003676</v>
      </c>
      <c r="O18" s="21">
        <f t="shared" si="1"/>
        <v>6.5760883625809771E-2</v>
      </c>
      <c r="P18" s="35">
        <v>-29152.154776261727</v>
      </c>
      <c r="Q18" s="26"/>
      <c r="S18" s="23"/>
    </row>
    <row r="19" spans="1:19" ht="75" customHeight="1" x14ac:dyDescent="0.2">
      <c r="A19" s="15"/>
      <c r="B19" s="24" t="s">
        <v>57</v>
      </c>
      <c r="C19" s="36" t="s">
        <v>95</v>
      </c>
      <c r="D19" s="25">
        <v>0</v>
      </c>
      <c r="E19" s="39">
        <v>-3.12</v>
      </c>
      <c r="F19" s="39">
        <v>-0.30599999999999999</v>
      </c>
      <c r="G19" s="39">
        <v>-3.5000000000000003E-2</v>
      </c>
      <c r="H19" s="40">
        <v>95.28</v>
      </c>
      <c r="I19" s="40">
        <v>0</v>
      </c>
      <c r="J19" s="38">
        <v>0</v>
      </c>
      <c r="K19" s="39">
        <v>0</v>
      </c>
      <c r="L19" s="36">
        <v>0</v>
      </c>
      <c r="M19" s="20" t="s">
        <v>96</v>
      </c>
      <c r="N19" s="20">
        <v>0</v>
      </c>
      <c r="O19" s="21">
        <f t="shared" si="1"/>
        <v>0</v>
      </c>
      <c r="P19" s="35" t="s">
        <v>96</v>
      </c>
      <c r="Q19" s="26"/>
      <c r="S19" s="23"/>
    </row>
  </sheetData>
  <customSheetViews>
    <customSheetView guid="{7054AD83-FA57-4245-B815-A602C0B540A7}" scale="80" showGridLines="0" fitToPage="1">
      <pane xSplit="3" ySplit="5" topLeftCell="O6" activePane="bottomRight" state="frozen"/>
      <selection pane="bottomRight" activeCell="R6" sqref="R6"/>
      <pageMargins left="0.31496062992125984" right="0.31496062992125984" top="0.74803149606299213" bottom="0.74803149606299213" header="0.31496062992125984" footer="0.31496062992125984"/>
      <pageSetup paperSize="9" scale="32" fitToHeight="0" orientation="landscape" r:id="rId1"/>
    </customSheetView>
  </customSheetViews>
  <mergeCells count="2">
    <mergeCell ref="B2:L2"/>
    <mergeCell ref="M2:Q2"/>
  </mergeCells>
  <conditionalFormatting sqref="E4:K19">
    <cfRule type="cellIs" dxfId="5" priority="21" stopIfTrue="1" operator="equal">
      <formula>0</formula>
    </cfRule>
    <cfRule type="cellIs" dxfId="4" priority="22" stopIfTrue="1" operator="equal">
      <formula>""</formula>
    </cfRule>
  </conditionalFormatting>
  <conditionalFormatting sqref="S4:S19">
    <cfRule type="cellIs" dxfId="3" priority="13" operator="equal">
      <formula>"O"</formula>
    </cfRule>
    <cfRule type="cellIs" dxfId="2" priority="14" operator="equal">
      <formula>"P"</formula>
    </cfRule>
  </conditionalFormatting>
  <conditionalFormatting sqref="L5:L19">
    <cfRule type="cellIs" dxfId="1" priority="1" stopIfTrue="1" operator="equal">
      <formula>0</formula>
    </cfRule>
    <cfRule type="cellIs" dxfId="0" priority="2" stopIfTrue="1" operator="equal">
      <formula>""</formula>
    </cfRule>
  </conditionalFormatting>
  <pageMargins left="0.31496062992125984" right="0.31496062992125984" top="0.74803149606299213" bottom="0.74803149606299213" header="0.31496062992125984" footer="0.31496062992125984"/>
  <pageSetup paperSize="9" scale="27"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Overview</vt:lpstr>
      <vt:lpstr>Detailed Breakdown</vt:lpstr>
      <vt:lpstr>Summary</vt:lpstr>
      <vt:lpstr>'Detailed Breakdown'!Print_Area</vt:lpstr>
      <vt:lpstr>Summary!Print_Area</vt:lpstr>
      <vt:lpstr>Summary!Print_Titles</vt:lpstr>
    </vt:vector>
  </TitlesOfParts>
  <Company>IBERDROLA 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fo064216</dc:creator>
  <cp:lastModifiedBy>Burke, Kara</cp:lastModifiedBy>
  <cp:lastPrinted>2014-12-18T13:58:49Z</cp:lastPrinted>
  <dcterms:created xsi:type="dcterms:W3CDTF">2012-04-17T13:56:47Z</dcterms:created>
  <dcterms:modified xsi:type="dcterms:W3CDTF">2019-12-18T14:38:02Z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LPManualFileClassification">
    <vt:lpwstr>{0F742C78-7CA1-4A83-96D0-F7EDA8C31D24}</vt:lpwstr>
  </property>
  <property fmtid="{D5CDD505-2E9C-101B-9397-08002B2CF9AE}" pid="4" name="DLPManualFileClassificationLastModifiedBy">
    <vt:lpwstr>AD03\kara.burke</vt:lpwstr>
  </property>
  <property fmtid="{D5CDD505-2E9C-101B-9397-08002B2CF9AE}" pid="5" name="DLPManualFileClassificationLastModificationDate">
    <vt:lpwstr>1544183474</vt:lpwstr>
  </property>
  <property fmtid="{D5CDD505-2E9C-101B-9397-08002B2CF9AE}" pid="6" name="DLPManualFileClassificationVersion">
    <vt:lpwstr>11.0.400.15</vt:lpwstr>
  </property>
</Properties>
</file>