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032" lockStructure="1"/>
  <bookViews>
    <workbookView xWindow="480" yWindow="120" windowWidth="22995" windowHeight="10800"/>
  </bookViews>
  <sheets>
    <sheet name="Version Control" sheetId="4" r:id="rId1"/>
    <sheet name="LV OHL" sheetId="7" r:id="rId2"/>
    <sheet name="11kV OHL" sheetId="8" r:id="rId3"/>
    <sheet name="20kV OHL" sheetId="9" r:id="rId4"/>
  </sheets>
  <definedNames>
    <definedName name="_xlnm._FilterDatabase" localSheetId="2" hidden="1">'11kV OHL'!$C$11:$G$11</definedName>
    <definedName name="_xlnm._FilterDatabase" localSheetId="3" hidden="1">'20kV OHL'!$C$11:$G$11</definedName>
    <definedName name="_xlnm._FilterDatabase" localSheetId="1" hidden="1">'LV OHL'!$C$7:$F$8</definedName>
    <definedName name="_xlnm.Print_Area" localSheetId="0">'Version Control'!$B$1:$E$37</definedName>
  </definedNames>
  <calcPr calcId="145621"/>
</workbook>
</file>

<file path=xl/calcChain.xml><?xml version="1.0" encoding="utf-8"?>
<calcChain xmlns="http://schemas.openxmlformats.org/spreadsheetml/2006/main">
  <c r="S55" i="9" l="1"/>
  <c r="Q55" i="9"/>
  <c r="O55" i="9"/>
  <c r="M55" i="9"/>
  <c r="K55" i="9"/>
  <c r="I55" i="9"/>
  <c r="S54" i="9"/>
  <c r="Q54" i="9"/>
  <c r="O54" i="9"/>
  <c r="M54" i="9"/>
  <c r="K54" i="9"/>
  <c r="I54" i="9"/>
  <c r="S53" i="9"/>
  <c r="Q53" i="9"/>
  <c r="O53" i="9"/>
  <c r="M53" i="9"/>
  <c r="K53" i="9"/>
  <c r="I53" i="9"/>
  <c r="S52" i="9"/>
  <c r="Q52" i="9"/>
  <c r="O52" i="9"/>
  <c r="M52" i="9"/>
  <c r="K52" i="9"/>
  <c r="I52" i="9"/>
  <c r="S51" i="9"/>
  <c r="Q51" i="9"/>
  <c r="O51" i="9"/>
  <c r="M51" i="9"/>
  <c r="K51" i="9"/>
  <c r="I51" i="9"/>
  <c r="S50" i="9"/>
  <c r="Q50" i="9"/>
  <c r="O50" i="9"/>
  <c r="M50" i="9"/>
  <c r="K50" i="9"/>
  <c r="I50" i="9"/>
  <c r="S49" i="9"/>
  <c r="Q49" i="9"/>
  <c r="O49" i="9"/>
  <c r="M49" i="9"/>
  <c r="K49" i="9"/>
  <c r="I49" i="9"/>
  <c r="S48" i="9"/>
  <c r="Q48" i="9"/>
  <c r="O48" i="9"/>
  <c r="M48" i="9"/>
  <c r="K48" i="9"/>
  <c r="I48" i="9"/>
  <c r="S47" i="9"/>
  <c r="Q47" i="9"/>
  <c r="O47" i="9"/>
  <c r="M47" i="9"/>
  <c r="K47" i="9"/>
  <c r="I47" i="9"/>
  <c r="M46" i="9"/>
  <c r="K46" i="9"/>
  <c r="I46" i="9"/>
  <c r="S45" i="9"/>
  <c r="Q45" i="9"/>
  <c r="O45" i="9"/>
  <c r="M45" i="9"/>
  <c r="K45" i="9"/>
  <c r="I45" i="9"/>
  <c r="S44" i="9"/>
  <c r="Q44" i="9"/>
  <c r="O44" i="9"/>
  <c r="M44" i="9"/>
  <c r="K44" i="9"/>
  <c r="I44" i="9"/>
  <c r="S43" i="9"/>
  <c r="Q43" i="9"/>
  <c r="O43" i="9"/>
  <c r="M43" i="9"/>
  <c r="K43" i="9"/>
  <c r="I43" i="9"/>
  <c r="S42" i="9"/>
  <c r="Q42" i="9"/>
  <c r="O42" i="9"/>
  <c r="M42" i="9"/>
  <c r="K42" i="9"/>
  <c r="I42" i="9"/>
  <c r="S41" i="9"/>
  <c r="Q41" i="9"/>
  <c r="O41" i="9"/>
  <c r="M41" i="9"/>
  <c r="K41" i="9"/>
  <c r="I41" i="9"/>
  <c r="S40" i="9"/>
  <c r="Q40" i="9"/>
  <c r="O40" i="9"/>
  <c r="M40" i="9"/>
  <c r="K40" i="9"/>
  <c r="I40" i="9"/>
  <c r="S39" i="9"/>
  <c r="Q39" i="9"/>
  <c r="O39" i="9"/>
  <c r="M39" i="9"/>
  <c r="K39" i="9"/>
  <c r="I39" i="9"/>
  <c r="S38" i="9"/>
  <c r="Q38" i="9"/>
  <c r="O38" i="9"/>
  <c r="M38" i="9"/>
  <c r="K38" i="9"/>
  <c r="I38" i="9"/>
  <c r="S37" i="9"/>
  <c r="Q37" i="9"/>
  <c r="O37" i="9"/>
  <c r="M37" i="9"/>
  <c r="K37" i="9"/>
  <c r="I37" i="9"/>
  <c r="S36" i="9"/>
  <c r="Q36" i="9"/>
  <c r="O36" i="9"/>
  <c r="M36" i="9"/>
  <c r="K36" i="9"/>
  <c r="I36" i="9"/>
  <c r="S35" i="9"/>
  <c r="Q35" i="9"/>
  <c r="O35" i="9"/>
  <c r="M35" i="9"/>
  <c r="K35" i="9"/>
  <c r="I35" i="9"/>
  <c r="S34" i="9"/>
  <c r="Q34" i="9"/>
  <c r="O34" i="9"/>
  <c r="M34" i="9"/>
  <c r="K34" i="9"/>
  <c r="I34" i="9"/>
  <c r="S33" i="9"/>
  <c r="Q33" i="9"/>
  <c r="O33" i="9"/>
  <c r="M33" i="9"/>
  <c r="K33" i="9"/>
  <c r="I33" i="9"/>
  <c r="S32" i="9"/>
  <c r="Q32" i="9"/>
  <c r="O32" i="9"/>
  <c r="M32" i="9"/>
  <c r="K32" i="9"/>
  <c r="I32" i="9"/>
  <c r="S31" i="9"/>
  <c r="Q31" i="9"/>
  <c r="O31" i="9"/>
  <c r="M31" i="9"/>
  <c r="K31" i="9"/>
  <c r="I31" i="9"/>
  <c r="M30" i="9"/>
  <c r="K30" i="9"/>
  <c r="I30" i="9"/>
  <c r="S29" i="9"/>
  <c r="Q29" i="9"/>
  <c r="O29" i="9"/>
  <c r="M29" i="9"/>
  <c r="K29" i="9"/>
  <c r="I29" i="9"/>
  <c r="S28" i="9"/>
  <c r="Q28" i="9"/>
  <c r="O28" i="9"/>
  <c r="M28" i="9"/>
  <c r="K28" i="9"/>
  <c r="I28" i="9"/>
  <c r="S27" i="9"/>
  <c r="Q27" i="9"/>
  <c r="O27" i="9"/>
  <c r="M27" i="9"/>
  <c r="K27" i="9"/>
  <c r="I27" i="9"/>
  <c r="S26" i="9"/>
  <c r="Q26" i="9"/>
  <c r="O26" i="9"/>
  <c r="M26" i="9"/>
  <c r="K26" i="9"/>
  <c r="I26" i="9"/>
  <c r="S25" i="9"/>
  <c r="Q25" i="9"/>
  <c r="O25" i="9"/>
  <c r="M25" i="9"/>
  <c r="K25" i="9"/>
  <c r="I25" i="9"/>
  <c r="S24" i="9"/>
  <c r="Q24" i="9"/>
  <c r="O24" i="9"/>
  <c r="M24" i="9"/>
  <c r="K24" i="9"/>
  <c r="I24" i="9"/>
  <c r="S23" i="9"/>
  <c r="Q23" i="9"/>
  <c r="O23" i="9"/>
  <c r="M23" i="9"/>
  <c r="K23" i="9"/>
  <c r="I23" i="9"/>
  <c r="S22" i="9"/>
  <c r="Q22" i="9"/>
  <c r="O22" i="9"/>
  <c r="M22" i="9"/>
  <c r="K22" i="9"/>
  <c r="I22" i="9"/>
  <c r="S21" i="9"/>
  <c r="Q21" i="9"/>
  <c r="O21" i="9"/>
  <c r="M21" i="9"/>
  <c r="K21" i="9"/>
  <c r="I21" i="9"/>
  <c r="S20" i="9"/>
  <c r="Q20" i="9"/>
  <c r="O20" i="9"/>
  <c r="M20" i="9"/>
  <c r="K20" i="9"/>
  <c r="I20" i="9"/>
  <c r="S19" i="9"/>
  <c r="Q19" i="9"/>
  <c r="O19" i="9"/>
  <c r="M19" i="9"/>
  <c r="K19" i="9"/>
  <c r="I19" i="9"/>
  <c r="M18" i="9"/>
  <c r="K18" i="9"/>
  <c r="I18" i="9"/>
  <c r="M17" i="9"/>
  <c r="K17" i="9"/>
  <c r="I17" i="9"/>
  <c r="M16" i="9"/>
  <c r="K16" i="9"/>
  <c r="I16" i="9"/>
  <c r="M15" i="9"/>
  <c r="K15" i="9"/>
  <c r="I15" i="9"/>
  <c r="M14" i="9"/>
  <c r="K14" i="9"/>
  <c r="I14" i="9"/>
  <c r="S62" i="8"/>
  <c r="Q62" i="8"/>
  <c r="O62" i="8"/>
  <c r="M62" i="8"/>
  <c r="K62" i="8"/>
  <c r="I62" i="8"/>
  <c r="S61" i="8"/>
  <c r="Q61" i="8"/>
  <c r="O61" i="8"/>
  <c r="M61" i="8"/>
  <c r="K61" i="8"/>
  <c r="I61" i="8"/>
  <c r="S60" i="8"/>
  <c r="Q60" i="8"/>
  <c r="O60" i="8"/>
  <c r="M60" i="8"/>
  <c r="K60" i="8"/>
  <c r="I60" i="8"/>
  <c r="S59" i="8"/>
  <c r="Q59" i="8"/>
  <c r="O59" i="8"/>
  <c r="M59" i="8"/>
  <c r="K59" i="8"/>
  <c r="I59" i="8"/>
  <c r="S58" i="8"/>
  <c r="Q58" i="8"/>
  <c r="O58" i="8"/>
  <c r="M58" i="8"/>
  <c r="K58" i="8"/>
  <c r="I58" i="8"/>
  <c r="S57" i="8"/>
  <c r="Q57" i="8"/>
  <c r="O57" i="8"/>
  <c r="S56" i="8"/>
  <c r="Q56" i="8"/>
  <c r="O56" i="8"/>
  <c r="M56" i="8"/>
  <c r="K56" i="8"/>
  <c r="I56" i="8"/>
  <c r="S55" i="8"/>
  <c r="Q55" i="8"/>
  <c r="O55" i="8"/>
  <c r="M55" i="8"/>
  <c r="K55" i="8"/>
  <c r="I55" i="8"/>
  <c r="S54" i="8"/>
  <c r="Q54" i="8"/>
  <c r="O54" i="8"/>
  <c r="M54" i="8"/>
  <c r="K54" i="8"/>
  <c r="I54" i="8"/>
  <c r="S53" i="8"/>
  <c r="Q53" i="8"/>
  <c r="O53" i="8"/>
  <c r="M53" i="8"/>
  <c r="K53" i="8"/>
  <c r="I53" i="8"/>
  <c r="S52" i="8"/>
  <c r="Q52" i="8"/>
  <c r="O52" i="8"/>
  <c r="M52" i="8"/>
  <c r="K52" i="8"/>
  <c r="I52" i="8"/>
  <c r="S51" i="8"/>
  <c r="Q51" i="8"/>
  <c r="O51" i="8"/>
  <c r="M51" i="8"/>
  <c r="K51" i="8"/>
  <c r="I51" i="8"/>
  <c r="M50" i="8"/>
  <c r="K50" i="8"/>
  <c r="I50" i="8"/>
  <c r="M49" i="8"/>
  <c r="K49" i="8"/>
  <c r="I49" i="8"/>
  <c r="M48" i="8"/>
  <c r="K48" i="8"/>
  <c r="I48" i="8"/>
  <c r="S47" i="8"/>
  <c r="Q47" i="8"/>
  <c r="O47" i="8"/>
  <c r="M47" i="8"/>
  <c r="K47" i="8"/>
  <c r="I47" i="8"/>
  <c r="S46" i="8"/>
  <c r="Q46" i="8"/>
  <c r="O46" i="8"/>
  <c r="M46" i="8"/>
  <c r="K46" i="8"/>
  <c r="I46" i="8"/>
  <c r="S45" i="8"/>
  <c r="Q45" i="8"/>
  <c r="O45" i="8"/>
  <c r="M45" i="8"/>
  <c r="K45" i="8"/>
  <c r="I45" i="8"/>
  <c r="S44" i="8"/>
  <c r="Q44" i="8"/>
  <c r="O44" i="8"/>
  <c r="M44" i="8"/>
  <c r="K44" i="8"/>
  <c r="I44" i="8"/>
  <c r="S43" i="8"/>
  <c r="Q43" i="8"/>
  <c r="O43" i="8"/>
  <c r="M43" i="8"/>
  <c r="K43" i="8"/>
  <c r="I43" i="8"/>
  <c r="S42" i="8"/>
  <c r="Q42" i="8"/>
  <c r="O42" i="8"/>
  <c r="M42" i="8"/>
  <c r="K42" i="8"/>
  <c r="I42" i="8"/>
  <c r="S41" i="8"/>
  <c r="Q41" i="8"/>
  <c r="O41" i="8"/>
  <c r="M41" i="8"/>
  <c r="K41" i="8"/>
  <c r="I41" i="8"/>
  <c r="S40" i="8"/>
  <c r="Q40" i="8"/>
  <c r="O40" i="8"/>
  <c r="M40" i="8"/>
  <c r="K40" i="8"/>
  <c r="I40" i="8"/>
  <c r="S39" i="8"/>
  <c r="Q39" i="8"/>
  <c r="O39" i="8"/>
  <c r="M39" i="8"/>
  <c r="K39" i="8"/>
  <c r="I39" i="8"/>
  <c r="S38" i="8"/>
  <c r="Q38" i="8"/>
  <c r="O38" i="8"/>
  <c r="M38" i="8"/>
  <c r="K38" i="8"/>
  <c r="I38" i="8"/>
  <c r="S37" i="8"/>
  <c r="Q37" i="8"/>
  <c r="O37" i="8"/>
  <c r="M37" i="8"/>
  <c r="K37" i="8"/>
  <c r="I37" i="8"/>
  <c r="S36" i="8"/>
  <c r="Q36" i="8"/>
  <c r="O36" i="8"/>
  <c r="M36" i="8"/>
  <c r="K36" i="8"/>
  <c r="I36" i="8"/>
  <c r="S35" i="8"/>
  <c r="Q35" i="8"/>
  <c r="O35" i="8"/>
  <c r="M35" i="8"/>
  <c r="K35" i="8"/>
  <c r="I35" i="8"/>
  <c r="S34" i="8"/>
  <c r="Q34" i="8"/>
  <c r="O34" i="8"/>
  <c r="M34" i="8"/>
  <c r="K34" i="8"/>
  <c r="I34" i="8"/>
  <c r="S33" i="8"/>
  <c r="Q33" i="8"/>
  <c r="O33" i="8"/>
  <c r="M33" i="8"/>
  <c r="K33" i="8"/>
  <c r="I33" i="8"/>
  <c r="M32" i="8"/>
  <c r="K32" i="8"/>
  <c r="I32" i="8"/>
  <c r="M31" i="8"/>
  <c r="K31" i="8"/>
  <c r="I31" i="8"/>
  <c r="M30" i="8"/>
  <c r="K30" i="8"/>
  <c r="I30" i="8"/>
  <c r="S29" i="8"/>
  <c r="Q29" i="8"/>
  <c r="O29" i="8"/>
  <c r="M29" i="8"/>
  <c r="K29" i="8"/>
  <c r="I29" i="8"/>
  <c r="S28" i="8"/>
  <c r="Q28" i="8"/>
  <c r="O28" i="8"/>
  <c r="M28" i="8"/>
  <c r="K28" i="8"/>
  <c r="I28" i="8"/>
  <c r="S27" i="8"/>
  <c r="Q27" i="8"/>
  <c r="O27" i="8"/>
  <c r="M27" i="8"/>
  <c r="K27" i="8"/>
  <c r="I27" i="8"/>
  <c r="S26" i="8"/>
  <c r="Q26" i="8"/>
  <c r="O26" i="8"/>
  <c r="M26" i="8"/>
  <c r="K26" i="8"/>
  <c r="I26" i="8"/>
  <c r="S25" i="8"/>
  <c r="Q25" i="8"/>
  <c r="O25" i="8"/>
  <c r="M25" i="8"/>
  <c r="K25" i="8"/>
  <c r="I25" i="8"/>
  <c r="S24" i="8"/>
  <c r="Q24" i="8"/>
  <c r="O24" i="8"/>
  <c r="M24" i="8"/>
  <c r="K24" i="8"/>
  <c r="I24" i="8"/>
  <c r="S23" i="8"/>
  <c r="Q23" i="8"/>
  <c r="O23" i="8"/>
  <c r="M23" i="8"/>
  <c r="K23" i="8"/>
  <c r="I23" i="8"/>
  <c r="S22" i="8"/>
  <c r="Q22" i="8"/>
  <c r="O22" i="8"/>
  <c r="M22" i="8"/>
  <c r="K22" i="8"/>
  <c r="I22" i="8"/>
  <c r="S21" i="8"/>
  <c r="Q21" i="8"/>
  <c r="O21" i="8"/>
  <c r="M21" i="8"/>
  <c r="K21" i="8"/>
  <c r="I21" i="8"/>
  <c r="M20" i="8"/>
  <c r="K20" i="8"/>
  <c r="I20" i="8"/>
  <c r="M19" i="8"/>
  <c r="K19" i="8"/>
  <c r="I19" i="8"/>
  <c r="M18" i="8"/>
  <c r="K18" i="8"/>
  <c r="I18" i="8"/>
  <c r="M17" i="8"/>
  <c r="K17" i="8"/>
  <c r="I17" i="8"/>
  <c r="M16" i="8"/>
  <c r="K16" i="8"/>
  <c r="I16" i="8"/>
  <c r="M15" i="8"/>
  <c r="K15" i="8"/>
  <c r="I15" i="8"/>
  <c r="M14" i="8"/>
  <c r="K14" i="8"/>
  <c r="I14" i="8"/>
  <c r="M13" i="8"/>
  <c r="K13" i="8"/>
  <c r="I13" i="8"/>
  <c r="M12" i="8"/>
  <c r="K12" i="8"/>
  <c r="I12" i="8"/>
  <c r="D1" i="4"/>
</calcChain>
</file>

<file path=xl/sharedStrings.xml><?xml version="1.0" encoding="utf-8"?>
<sst xmlns="http://schemas.openxmlformats.org/spreadsheetml/2006/main" count="278" uniqueCount="76">
  <si>
    <t>Current Version</t>
  </si>
  <si>
    <t>Version</t>
  </si>
  <si>
    <t>Date</t>
  </si>
  <si>
    <t>Author</t>
  </si>
  <si>
    <t>Description</t>
  </si>
  <si>
    <t>Phil Jagger</t>
  </si>
  <si>
    <t>Conductors</t>
  </si>
  <si>
    <t>Cu</t>
  </si>
  <si>
    <t xml:space="preserve"> </t>
  </si>
  <si>
    <t>XLPE</t>
  </si>
  <si>
    <t>LV OHL Conductors</t>
  </si>
  <si>
    <t>Metric</t>
  </si>
  <si>
    <t>Imperial</t>
  </si>
  <si>
    <t>Phase</t>
  </si>
  <si>
    <t>Design Temp(°C)</t>
  </si>
  <si>
    <t>Summer (amps)</t>
  </si>
  <si>
    <t>Spring/ Autumn (amps)</t>
  </si>
  <si>
    <t>Winter (amps)</t>
  </si>
  <si>
    <t>Under-eaves (amps)</t>
  </si>
  <si>
    <t>120ABC</t>
  </si>
  <si>
    <t>3PH</t>
  </si>
  <si>
    <t>95ABC</t>
  </si>
  <si>
    <t>70ABC</t>
  </si>
  <si>
    <t>50ABC</t>
  </si>
  <si>
    <t>4 x 35ABC</t>
  </si>
  <si>
    <t>2x35ABC</t>
  </si>
  <si>
    <t>4x.2Cu</t>
  </si>
  <si>
    <t>4x.05Cu</t>
  </si>
  <si>
    <t>4x.1Cu</t>
  </si>
  <si>
    <t>4x.15Cu</t>
  </si>
  <si>
    <t>16SC</t>
  </si>
  <si>
    <t>1PH</t>
  </si>
  <si>
    <t>25SC</t>
  </si>
  <si>
    <t>25SAC</t>
  </si>
  <si>
    <t>35SAC</t>
  </si>
  <si>
    <t>2C 16</t>
  </si>
  <si>
    <t>1C 16</t>
  </si>
  <si>
    <t>1C 25</t>
  </si>
  <si>
    <t>1C 35</t>
  </si>
  <si>
    <t>0.5Al</t>
  </si>
  <si>
    <t>0.1Al</t>
  </si>
  <si>
    <t>Overhead Line Ratings 11 kV</t>
  </si>
  <si>
    <t>Ratings - 0% Excusion</t>
  </si>
  <si>
    <t>Ratings - 3 % Excursion</t>
  </si>
  <si>
    <t>Summer</t>
  </si>
  <si>
    <t>Spring/Autumn</t>
  </si>
  <si>
    <t>Winter</t>
  </si>
  <si>
    <t>Design Temp</t>
  </si>
  <si>
    <t>Material</t>
  </si>
  <si>
    <t>Type</t>
  </si>
  <si>
    <t>(amps)</t>
  </si>
  <si>
    <t>(MVA)</t>
  </si>
  <si>
    <t>Single Circuit and Secondary Distribution Systems</t>
  </si>
  <si>
    <t>Multi - circuit and Primary Supply Systems</t>
  </si>
  <si>
    <t>Cadmium</t>
  </si>
  <si>
    <t>ASCR</t>
  </si>
  <si>
    <t>Rabbit</t>
  </si>
  <si>
    <t>Dog</t>
  </si>
  <si>
    <t>Dingo</t>
  </si>
  <si>
    <t>Wolf</t>
  </si>
  <si>
    <t>Lynx</t>
  </si>
  <si>
    <t>Caracal</t>
  </si>
  <si>
    <t>AAAC</t>
  </si>
  <si>
    <t>Hazel</t>
  </si>
  <si>
    <t>Oak</t>
  </si>
  <si>
    <t xml:space="preserve">Elm </t>
  </si>
  <si>
    <t>Poplar</t>
  </si>
  <si>
    <t>CC (AL2)</t>
  </si>
  <si>
    <t>OHL Ratings 20kV</t>
  </si>
  <si>
    <t>CSA</t>
  </si>
  <si>
    <t>Temp</t>
  </si>
  <si>
    <t xml:space="preserve">Cu </t>
  </si>
  <si>
    <t xml:space="preserve">Rabbit </t>
  </si>
  <si>
    <t>Elm</t>
  </si>
  <si>
    <t>XLPE(CC)</t>
  </si>
  <si>
    <t>Existing cable ratings tabs deleted. Separate spreadsheet for cables from IMP/001/013 on intranet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</si>
</sst>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White]General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14"/>
      <name val="MS Sans Serif"/>
      <family val="2"/>
    </font>
    <font>
      <b/>
      <sz val="16"/>
      <name val="Calibri"/>
      <family val="2"/>
      <scheme val="minor"/>
    </font>
    <font>
      <b/>
      <sz val="11"/>
      <name val="MS Sans Serif"/>
      <family val="2"/>
    </font>
    <font>
      <sz val="11"/>
      <color theme="1"/>
      <name val="MS Sans Serif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00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9" fillId="0" borderId="0"/>
    <xf numFmtId="1" fontId="3" fillId="0" borderId="0"/>
  </cellStyleXfs>
  <cellXfs count="21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 applyBorder="1"/>
    <xf numFmtId="0" fontId="0" fillId="0" borderId="2" xfId="0" applyBorder="1"/>
    <xf numFmtId="0" fontId="0" fillId="0" borderId="0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0" fontId="0" fillId="2" borderId="0" xfId="0" applyFill="1" applyProtection="1"/>
    <xf numFmtId="0" fontId="0" fillId="0" borderId="0" xfId="0" applyProtection="1"/>
    <xf numFmtId="0" fontId="4" fillId="0" borderId="14" xfId="2" applyFont="1" applyBorder="1" applyAlignment="1" applyProtection="1">
      <alignment horizontal="centerContinuous"/>
    </xf>
    <xf numFmtId="0" fontId="3" fillId="0" borderId="15" xfId="2" applyBorder="1" applyAlignment="1" applyProtection="1">
      <alignment horizontal="centerContinuous"/>
    </xf>
    <xf numFmtId="0" fontId="3" fillId="0" borderId="15" xfId="2" applyFont="1" applyBorder="1" applyAlignment="1" applyProtection="1">
      <alignment horizontal="centerContinuous"/>
    </xf>
    <xf numFmtId="0" fontId="3" fillId="0" borderId="16" xfId="2" applyBorder="1" applyAlignment="1" applyProtection="1">
      <alignment horizontal="centerContinuous"/>
    </xf>
    <xf numFmtId="0" fontId="3" fillId="0" borderId="17" xfId="2" applyBorder="1" applyAlignment="1" applyProtection="1">
      <alignment horizontal="centerContinuous"/>
    </xf>
    <xf numFmtId="0" fontId="2" fillId="2" borderId="18" xfId="2" applyFont="1" applyFill="1" applyBorder="1" applyAlignment="1" applyProtection="1">
      <alignment horizontal="centerContinuous" vertical="center"/>
    </xf>
    <xf numFmtId="0" fontId="2" fillId="2" borderId="1" xfId="2" applyFont="1" applyFill="1" applyBorder="1" applyAlignment="1" applyProtection="1">
      <alignment horizontal="centerContinuous" vertical="center"/>
    </xf>
    <xf numFmtId="0" fontId="2" fillId="2" borderId="1" xfId="2" applyFont="1" applyFill="1" applyBorder="1" applyAlignment="1" applyProtection="1">
      <alignment vertical="center"/>
    </xf>
    <xf numFmtId="0" fontId="2" fillId="2" borderId="1" xfId="2" applyFont="1" applyFill="1" applyBorder="1" applyAlignment="1" applyProtection="1">
      <alignment vertical="center" wrapText="1"/>
    </xf>
    <xf numFmtId="0" fontId="3" fillId="3" borderId="1" xfId="2" applyFont="1" applyFill="1" applyBorder="1" applyAlignment="1" applyProtection="1">
      <alignment horizontal="centerContinuous" vertical="center" wrapText="1"/>
    </xf>
    <xf numFmtId="0" fontId="3" fillId="4" borderId="1" xfId="2" applyFont="1" applyFill="1" applyBorder="1" applyAlignment="1" applyProtection="1">
      <alignment horizontal="centerContinuous" vertical="center" wrapText="1"/>
    </xf>
    <xf numFmtId="0" fontId="3" fillId="5" borderId="1" xfId="2" applyFont="1" applyFill="1" applyBorder="1" applyAlignment="1" applyProtection="1">
      <alignment horizontal="centerContinuous" vertical="center" wrapText="1"/>
    </xf>
    <xf numFmtId="0" fontId="3" fillId="6" borderId="19" xfId="2" applyFont="1" applyFill="1" applyBorder="1" applyAlignment="1" applyProtection="1">
      <alignment horizontal="centerContinuous" vertical="center" wrapText="1"/>
    </xf>
    <xf numFmtId="0" fontId="3" fillId="2" borderId="20" xfId="2" applyFill="1" applyBorder="1" applyAlignment="1" applyProtection="1">
      <alignment horizontal="center"/>
    </xf>
    <xf numFmtId="0" fontId="3" fillId="2" borderId="8" xfId="2" applyFill="1" applyBorder="1" applyAlignment="1" applyProtection="1"/>
    <xf numFmtId="0" fontId="3" fillId="2" borderId="9" xfId="2" applyFill="1" applyBorder="1" applyAlignment="1" applyProtection="1">
      <alignment horizontal="center"/>
    </xf>
    <xf numFmtId="1" fontId="3" fillId="3" borderId="7" xfId="2" applyNumberFormat="1" applyFill="1" applyBorder="1" applyAlignment="1" applyProtection="1">
      <alignment horizontal="center"/>
    </xf>
    <xf numFmtId="1" fontId="3" fillId="4" borderId="8" xfId="2" applyNumberFormat="1" applyFill="1" applyBorder="1" applyAlignment="1" applyProtection="1">
      <alignment horizontal="center"/>
    </xf>
    <xf numFmtId="1" fontId="3" fillId="5" borderId="8" xfId="2" applyNumberFormat="1" applyFont="1" applyFill="1" applyBorder="1" applyAlignment="1" applyProtection="1">
      <alignment horizontal="centerContinuous"/>
    </xf>
    <xf numFmtId="1" fontId="3" fillId="6" borderId="21" xfId="2" applyNumberFormat="1" applyFill="1" applyBorder="1" applyAlignment="1" applyProtection="1">
      <alignment horizontal="center"/>
    </xf>
    <xf numFmtId="0" fontId="3" fillId="2" borderId="22" xfId="2" applyFill="1" applyBorder="1" applyAlignment="1" applyProtection="1">
      <alignment horizontal="center"/>
    </xf>
    <xf numFmtId="0" fontId="3" fillId="2" borderId="0" xfId="2" applyFill="1" applyBorder="1" applyProtection="1"/>
    <xf numFmtId="0" fontId="3" fillId="2" borderId="0" xfId="2" applyFill="1" applyBorder="1" applyAlignment="1" applyProtection="1"/>
    <xf numFmtId="0" fontId="3" fillId="2" borderId="0" xfId="2" applyFill="1" applyBorder="1" applyAlignment="1" applyProtection="1">
      <alignment horizontal="center"/>
    </xf>
    <xf numFmtId="1" fontId="3" fillId="3" borderId="2" xfId="2" applyNumberFormat="1" applyFill="1" applyBorder="1" applyAlignment="1" applyProtection="1">
      <alignment horizontal="center"/>
    </xf>
    <xf numFmtId="1" fontId="3" fillId="4" borderId="0" xfId="2" applyNumberFormat="1" applyFill="1" applyBorder="1" applyAlignment="1" applyProtection="1">
      <alignment horizontal="center"/>
    </xf>
    <xf numFmtId="1" fontId="3" fillId="5" borderId="0" xfId="2" applyNumberFormat="1" applyFont="1" applyFill="1" applyBorder="1" applyAlignment="1" applyProtection="1">
      <alignment horizontal="centerContinuous"/>
    </xf>
    <xf numFmtId="1" fontId="3" fillId="6" borderId="23" xfId="2" applyNumberFormat="1" applyFill="1" applyBorder="1" applyAlignment="1" applyProtection="1">
      <alignment horizontal="center"/>
    </xf>
    <xf numFmtId="0" fontId="3" fillId="2" borderId="10" xfId="2" applyFill="1" applyBorder="1" applyAlignment="1" applyProtection="1">
      <alignment horizontal="center"/>
    </xf>
    <xf numFmtId="1" fontId="3" fillId="3" borderId="0" xfId="2" applyNumberFormat="1" applyFill="1" applyBorder="1" applyAlignment="1" applyProtection="1">
      <alignment horizontal="center"/>
    </xf>
    <xf numFmtId="0" fontId="3" fillId="2" borderId="22" xfId="2" applyFill="1" applyBorder="1" applyAlignment="1" applyProtection="1">
      <alignment horizontal="centerContinuous"/>
    </xf>
    <xf numFmtId="0" fontId="3" fillId="2" borderId="10" xfId="2" applyFill="1" applyBorder="1" applyAlignment="1" applyProtection="1">
      <alignment horizontal="centerContinuous"/>
    </xf>
    <xf numFmtId="1" fontId="3" fillId="5" borderId="0" xfId="2" applyNumberFormat="1" applyFont="1" applyFill="1" applyBorder="1" applyAlignment="1" applyProtection="1">
      <alignment horizontal="center"/>
    </xf>
    <xf numFmtId="1" fontId="3" fillId="6" borderId="23" xfId="2" applyNumberFormat="1" applyFill="1" applyBorder="1" applyAlignment="1" applyProtection="1">
      <alignment horizontal="centerContinuous"/>
    </xf>
    <xf numFmtId="0" fontId="3" fillId="2" borderId="0" xfId="2" applyFont="1" applyFill="1" applyBorder="1" applyAlignment="1" applyProtection="1">
      <alignment horizontal="center"/>
    </xf>
    <xf numFmtId="0" fontId="3" fillId="2" borderId="0" xfId="2" applyFont="1" applyFill="1" applyBorder="1" applyProtection="1"/>
    <xf numFmtId="0" fontId="3" fillId="2" borderId="24" xfId="2" applyFill="1" applyBorder="1" applyProtection="1"/>
    <xf numFmtId="0" fontId="3" fillId="2" borderId="25" xfId="2" applyFill="1" applyBorder="1" applyProtection="1"/>
    <xf numFmtId="0" fontId="3" fillId="2" borderId="26" xfId="2" applyFill="1" applyBorder="1" applyAlignment="1" applyProtection="1">
      <alignment horizontal="centerContinuous"/>
    </xf>
    <xf numFmtId="1" fontId="3" fillId="3" borderId="25" xfId="2" applyNumberFormat="1" applyFill="1" applyBorder="1" applyAlignment="1" applyProtection="1">
      <alignment horizontal="centerContinuous"/>
    </xf>
    <xf numFmtId="1" fontId="3" fillId="4" borderId="25" xfId="2" applyNumberFormat="1" applyFill="1" applyBorder="1" applyAlignment="1" applyProtection="1">
      <alignment horizontal="center"/>
    </xf>
    <xf numFmtId="1" fontId="3" fillId="5" borderId="25" xfId="2" applyNumberFormat="1" applyFont="1" applyFill="1" applyBorder="1" applyAlignment="1" applyProtection="1">
      <alignment horizontal="centerContinuous"/>
    </xf>
    <xf numFmtId="1" fontId="3" fillId="6" borderId="27" xfId="2" applyNumberFormat="1" applyFill="1" applyBorder="1" applyAlignment="1" applyProtection="1">
      <alignment horizontal="centerContinuous"/>
    </xf>
    <xf numFmtId="0" fontId="3" fillId="2" borderId="0" xfId="2" applyFill="1" applyProtection="1"/>
    <xf numFmtId="0" fontId="5" fillId="2" borderId="0" xfId="2" applyFont="1" applyFill="1" applyAlignment="1" applyProtection="1">
      <alignment horizontal="centerContinuous"/>
    </xf>
    <xf numFmtId="0" fontId="3" fillId="2" borderId="0" xfId="2" applyFill="1" applyAlignment="1" applyProtection="1">
      <alignment horizontal="centerContinuous"/>
    </xf>
    <xf numFmtId="0" fontId="3" fillId="0" borderId="0" xfId="2" applyProtection="1"/>
    <xf numFmtId="0" fontId="3" fillId="0" borderId="7" xfId="2" applyBorder="1" applyAlignment="1" applyProtection="1">
      <alignment horizontal="centerContinuous"/>
    </xf>
    <xf numFmtId="164" fontId="3" fillId="0" borderId="8" xfId="2" applyNumberFormat="1" applyBorder="1" applyAlignment="1" applyProtection="1">
      <alignment horizontal="centerContinuous"/>
    </xf>
    <xf numFmtId="0" fontId="3" fillId="0" borderId="8" xfId="2" applyBorder="1" applyAlignment="1" applyProtection="1">
      <alignment horizontal="centerContinuous"/>
    </xf>
    <xf numFmtId="164" fontId="3" fillId="0" borderId="9" xfId="2" applyNumberFormat="1" applyBorder="1" applyAlignment="1" applyProtection="1">
      <alignment horizontal="centerContinuous"/>
    </xf>
    <xf numFmtId="0" fontId="3" fillId="3" borderId="2" xfId="2" applyFill="1" applyBorder="1" applyAlignment="1" applyProtection="1">
      <alignment horizontal="centerContinuous"/>
    </xf>
    <xf numFmtId="164" fontId="3" fillId="3" borderId="0" xfId="2" applyNumberFormat="1" applyFill="1" applyBorder="1" applyAlignment="1" applyProtection="1">
      <alignment horizontal="centerContinuous"/>
    </xf>
    <xf numFmtId="0" fontId="3" fillId="4" borderId="0" xfId="2" applyFill="1" applyBorder="1" applyAlignment="1" applyProtection="1">
      <alignment horizontal="centerContinuous"/>
    </xf>
    <xf numFmtId="164" fontId="3" fillId="4" borderId="0" xfId="2" applyNumberFormat="1" applyFill="1" applyBorder="1" applyAlignment="1" applyProtection="1">
      <alignment horizontal="centerContinuous"/>
    </xf>
    <xf numFmtId="0" fontId="3" fillId="7" borderId="0" xfId="2" applyFont="1" applyFill="1" applyBorder="1" applyAlignment="1" applyProtection="1">
      <alignment horizontal="centerContinuous"/>
    </xf>
    <xf numFmtId="164" fontId="3" fillId="7" borderId="10" xfId="2" applyNumberFormat="1" applyFont="1" applyFill="1" applyBorder="1" applyAlignment="1" applyProtection="1">
      <alignment horizontal="centerContinuous"/>
    </xf>
    <xf numFmtId="0" fontId="3" fillId="8" borderId="0" xfId="2" applyFill="1" applyBorder="1" applyAlignment="1" applyProtection="1">
      <alignment horizontal="centerContinuous"/>
    </xf>
    <xf numFmtId="164" fontId="3" fillId="8" borderId="0" xfId="2" applyNumberFormat="1" applyFill="1" applyBorder="1" applyAlignment="1" applyProtection="1">
      <alignment horizontal="centerContinuous"/>
    </xf>
    <xf numFmtId="0" fontId="2" fillId="3" borderId="11" xfId="2" applyFont="1" applyFill="1" applyBorder="1" applyAlignment="1" applyProtection="1">
      <alignment horizontal="centerContinuous" vertical="center"/>
    </xf>
    <xf numFmtId="164" fontId="2" fillId="3" borderId="3" xfId="2" applyNumberFormat="1" applyFont="1" applyFill="1" applyBorder="1" applyAlignment="1" applyProtection="1">
      <alignment horizontal="centerContinuous" vertical="center"/>
    </xf>
    <xf numFmtId="0" fontId="2" fillId="4" borderId="3" xfId="2" applyFont="1" applyFill="1" applyBorder="1" applyAlignment="1" applyProtection="1">
      <alignment horizontal="centerContinuous" vertical="center"/>
    </xf>
    <xf numFmtId="164" fontId="2" fillId="4" borderId="3" xfId="2" applyNumberFormat="1" applyFont="1" applyFill="1" applyBorder="1" applyAlignment="1" applyProtection="1">
      <alignment horizontal="centerContinuous" vertical="center"/>
    </xf>
    <xf numFmtId="0" fontId="2" fillId="7" borderId="3" xfId="2" applyFont="1" applyFill="1" applyBorder="1" applyAlignment="1" applyProtection="1">
      <alignment horizontal="centerContinuous" vertical="center"/>
    </xf>
    <xf numFmtId="164" fontId="2" fillId="7" borderId="12" xfId="2" applyNumberFormat="1" applyFont="1" applyFill="1" applyBorder="1" applyAlignment="1" applyProtection="1">
      <alignment horizontal="centerContinuous" vertical="center"/>
    </xf>
    <xf numFmtId="0" fontId="2" fillId="3" borderId="11" xfId="2" applyFont="1" applyFill="1" applyBorder="1" applyAlignment="1" applyProtection="1">
      <alignment horizontal="centerContinuous"/>
    </xf>
    <xf numFmtId="164" fontId="2" fillId="3" borderId="3" xfId="2" applyNumberFormat="1" applyFont="1" applyFill="1" applyBorder="1" applyAlignment="1" applyProtection="1">
      <alignment horizontal="centerContinuous"/>
    </xf>
    <xf numFmtId="0" fontId="2" fillId="8" borderId="3" xfId="2" applyFont="1" applyFill="1" applyBorder="1" applyAlignment="1" applyProtection="1">
      <alignment horizontal="centerContinuous"/>
    </xf>
    <xf numFmtId="164" fontId="2" fillId="8" borderId="3" xfId="2" applyNumberFormat="1" applyFont="1" applyFill="1" applyBorder="1" applyAlignment="1" applyProtection="1">
      <alignment horizontal="centerContinuous"/>
    </xf>
    <xf numFmtId="0" fontId="2" fillId="7" borderId="3" xfId="2" applyFont="1" applyFill="1" applyBorder="1" applyAlignment="1" applyProtection="1">
      <alignment horizontal="centerContinuous"/>
    </xf>
    <xf numFmtId="164" fontId="2" fillId="7" borderId="12" xfId="2" applyNumberFormat="1" applyFont="1" applyFill="1" applyBorder="1" applyAlignment="1" applyProtection="1">
      <alignment horizontal="centerContinuous"/>
    </xf>
    <xf numFmtId="0" fontId="7" fillId="2" borderId="4" xfId="2" applyFont="1" applyFill="1" applyBorder="1" applyAlignment="1" applyProtection="1">
      <alignment horizontal="centerContinuous"/>
    </xf>
    <xf numFmtId="164" fontId="3" fillId="2" borderId="0" xfId="2" applyNumberFormat="1" applyFill="1" applyAlignment="1" applyProtection="1">
      <alignment horizontal="centerContinuous"/>
    </xf>
    <xf numFmtId="0" fontId="3" fillId="2" borderId="6" xfId="2" applyFill="1" applyBorder="1" applyAlignment="1" applyProtection="1">
      <alignment horizontal="centerContinuous"/>
    </xf>
    <xf numFmtId="0" fontId="7" fillId="3" borderId="0" xfId="2" applyFont="1" applyFill="1" applyAlignment="1" applyProtection="1">
      <alignment horizontal="centerContinuous"/>
    </xf>
    <xf numFmtId="0" fontId="3" fillId="3" borderId="0" xfId="2" applyFill="1" applyAlignment="1" applyProtection="1">
      <alignment horizontal="centerContinuous"/>
    </xf>
    <xf numFmtId="164" fontId="3" fillId="8" borderId="0" xfId="2" applyNumberFormat="1" applyFill="1" applyAlignment="1" applyProtection="1">
      <alignment horizontal="centerContinuous"/>
    </xf>
    <xf numFmtId="0" fontId="3" fillId="8" borderId="0" xfId="2" applyFill="1" applyAlignment="1" applyProtection="1">
      <alignment horizontal="centerContinuous"/>
    </xf>
    <xf numFmtId="0" fontId="3" fillId="7" borderId="0" xfId="2" applyFill="1" applyAlignment="1" applyProtection="1">
      <alignment horizontal="centerContinuous"/>
    </xf>
    <xf numFmtId="0" fontId="3" fillId="2" borderId="7" xfId="2" applyFill="1" applyBorder="1" applyProtection="1"/>
    <xf numFmtId="0" fontId="3" fillId="2" borderId="8" xfId="2" applyFill="1" applyBorder="1" applyAlignment="1" applyProtection="1">
      <alignment horizontal="centerContinuous"/>
    </xf>
    <xf numFmtId="0" fontId="2" fillId="2" borderId="8" xfId="2" applyFont="1" applyFill="1" applyBorder="1" applyAlignment="1" applyProtection="1">
      <alignment horizontal="center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Continuous"/>
    </xf>
    <xf numFmtId="1" fontId="3" fillId="3" borderId="8" xfId="2" applyNumberFormat="1" applyFill="1" applyBorder="1" applyAlignment="1" applyProtection="1">
      <alignment horizontal="center"/>
    </xf>
    <xf numFmtId="164" fontId="3" fillId="3" borderId="8" xfId="2" applyNumberFormat="1" applyFill="1" applyBorder="1" applyAlignment="1" applyProtection="1">
      <alignment horizontal="center"/>
    </xf>
    <xf numFmtId="164" fontId="3" fillId="4" borderId="8" xfId="2" applyNumberFormat="1" applyFill="1" applyBorder="1" applyAlignment="1" applyProtection="1">
      <alignment horizontal="center"/>
    </xf>
    <xf numFmtId="1" fontId="3" fillId="7" borderId="8" xfId="2" applyNumberFormat="1" applyFont="1" applyFill="1" applyBorder="1" applyAlignment="1" applyProtection="1">
      <alignment horizontal="center"/>
    </xf>
    <xf numFmtId="164" fontId="3" fillId="7" borderId="9" xfId="2" applyNumberFormat="1" applyFont="1" applyFill="1" applyBorder="1" applyAlignment="1" applyProtection="1">
      <alignment horizontal="center"/>
    </xf>
    <xf numFmtId="1" fontId="3" fillId="8" borderId="8" xfId="2" applyNumberFormat="1" applyFill="1" applyBorder="1" applyAlignment="1" applyProtection="1">
      <alignment horizontal="center"/>
    </xf>
    <xf numFmtId="164" fontId="3" fillId="8" borderId="8" xfId="2" applyNumberFormat="1" applyFill="1" applyBorder="1" applyAlignment="1" applyProtection="1">
      <alignment horizontal="center"/>
    </xf>
    <xf numFmtId="0" fontId="3" fillId="2" borderId="2" xfId="2" applyFill="1" applyBorder="1" applyProtection="1"/>
    <xf numFmtId="0" fontId="3" fillId="2" borderId="0" xfId="2" applyFill="1" applyBorder="1" applyAlignment="1" applyProtection="1">
      <alignment horizontal="centerContinuous"/>
    </xf>
    <xf numFmtId="0" fontId="2" fillId="2" borderId="0" xfId="2" applyFont="1" applyFill="1" applyBorder="1" applyAlignment="1" applyProtection="1">
      <alignment horizontal="center"/>
    </xf>
    <xf numFmtId="0" fontId="3" fillId="2" borderId="10" xfId="2" applyFont="1" applyFill="1" applyBorder="1" applyAlignment="1" applyProtection="1">
      <alignment horizontal="centerContinuous"/>
    </xf>
    <xf numFmtId="164" fontId="3" fillId="3" borderId="0" xfId="2" applyNumberFormat="1" applyFill="1" applyBorder="1" applyAlignment="1" applyProtection="1">
      <alignment horizontal="center"/>
    </xf>
    <xf numFmtId="164" fontId="3" fillId="4" borderId="0" xfId="2" applyNumberFormat="1" applyFill="1" applyBorder="1" applyAlignment="1" applyProtection="1">
      <alignment horizontal="center"/>
    </xf>
    <xf numFmtId="1" fontId="3" fillId="7" borderId="0" xfId="2" applyNumberFormat="1" applyFont="1" applyFill="1" applyBorder="1" applyAlignment="1" applyProtection="1">
      <alignment horizontal="center"/>
    </xf>
    <xf numFmtId="164" fontId="3" fillId="7" borderId="10" xfId="2" applyNumberFormat="1" applyFont="1" applyFill="1" applyBorder="1" applyAlignment="1" applyProtection="1">
      <alignment horizontal="center"/>
    </xf>
    <xf numFmtId="1" fontId="3" fillId="8" borderId="0" xfId="2" applyNumberFormat="1" applyFill="1" applyBorder="1" applyAlignment="1" applyProtection="1">
      <alignment horizontal="center"/>
    </xf>
    <xf numFmtId="164" fontId="3" fillId="8" borderId="0" xfId="2" applyNumberFormat="1" applyFill="1" applyBorder="1" applyAlignment="1" applyProtection="1">
      <alignment horizontal="center"/>
    </xf>
    <xf numFmtId="1" fontId="3" fillId="4" borderId="0" xfId="2" applyNumberFormat="1" applyFill="1" applyAlignment="1" applyProtection="1">
      <alignment horizontal="center"/>
    </xf>
    <xf numFmtId="1" fontId="3" fillId="8" borderId="0" xfId="2" applyNumberFormat="1" applyFill="1" applyAlignment="1" applyProtection="1">
      <alignment horizontal="center"/>
    </xf>
    <xf numFmtId="0" fontId="3" fillId="2" borderId="0" xfId="2" applyFont="1" applyFill="1" applyBorder="1" applyAlignment="1" applyProtection="1">
      <alignment horizontal="centerContinuous"/>
    </xf>
    <xf numFmtId="1" fontId="3" fillId="3" borderId="0" xfId="2" applyNumberFormat="1" applyFill="1" applyAlignment="1" applyProtection="1">
      <alignment horizontal="center"/>
    </xf>
    <xf numFmtId="0" fontId="3" fillId="2" borderId="10" xfId="2" applyFill="1" applyBorder="1" applyAlignment="1" applyProtection="1"/>
    <xf numFmtId="164" fontId="3" fillId="3" borderId="0" xfId="2" applyNumberFormat="1" applyFill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164" fontId="3" fillId="3" borderId="0" xfId="2" applyNumberFormat="1" applyFill="1" applyAlignment="1" applyProtection="1">
      <alignment horizontal="left"/>
    </xf>
    <xf numFmtId="0" fontId="3" fillId="2" borderId="11" xfId="2" applyFill="1" applyBorder="1" applyProtection="1"/>
    <xf numFmtId="0" fontId="3" fillId="2" borderId="3" xfId="2" applyFill="1" applyBorder="1" applyAlignment="1" applyProtection="1">
      <alignment horizontal="centerContinuous"/>
    </xf>
    <xf numFmtId="166" fontId="2" fillId="2" borderId="3" xfId="2" applyNumberFormat="1" applyFont="1" applyFill="1" applyBorder="1" applyAlignment="1" applyProtection="1">
      <alignment horizontal="center"/>
    </xf>
    <xf numFmtId="0" fontId="3" fillId="2" borderId="12" xfId="2" applyFill="1" applyBorder="1" applyAlignment="1" applyProtection="1">
      <alignment horizontal="centerContinuous"/>
    </xf>
    <xf numFmtId="1" fontId="3" fillId="3" borderId="3" xfId="2" applyNumberFormat="1" applyFill="1" applyBorder="1" applyAlignment="1" applyProtection="1">
      <alignment horizontal="left"/>
    </xf>
    <xf numFmtId="164" fontId="3" fillId="3" borderId="3" xfId="2" applyNumberFormat="1" applyFill="1" applyBorder="1" applyAlignment="1" applyProtection="1">
      <alignment horizontal="left"/>
    </xf>
    <xf numFmtId="1" fontId="3" fillId="4" borderId="3" xfId="2" applyNumberFormat="1" applyFill="1" applyBorder="1" applyAlignment="1" applyProtection="1">
      <alignment horizontal="center"/>
    </xf>
    <xf numFmtId="164" fontId="3" fillId="4" borderId="3" xfId="2" applyNumberFormat="1" applyFill="1" applyBorder="1" applyAlignment="1" applyProtection="1">
      <alignment horizontal="center"/>
    </xf>
    <xf numFmtId="1" fontId="3" fillId="7" borderId="3" xfId="2" applyNumberFormat="1" applyFont="1" applyFill="1" applyBorder="1" applyAlignment="1" applyProtection="1">
      <alignment horizontal="center"/>
    </xf>
    <xf numFmtId="164" fontId="3" fillId="7" borderId="12" xfId="2" applyNumberFormat="1" applyFont="1" applyFill="1" applyBorder="1" applyAlignment="1" applyProtection="1">
      <alignment horizontal="center"/>
    </xf>
    <xf numFmtId="1" fontId="3" fillId="3" borderId="3" xfId="2" applyNumberFormat="1" applyFill="1" applyBorder="1" applyAlignment="1" applyProtection="1">
      <alignment horizontal="center"/>
    </xf>
    <xf numFmtId="164" fontId="3" fillId="3" borderId="3" xfId="2" applyNumberFormat="1" applyFill="1" applyBorder="1" applyAlignment="1" applyProtection="1">
      <alignment horizontal="center"/>
    </xf>
    <xf numFmtId="1" fontId="3" fillId="8" borderId="3" xfId="2" applyNumberFormat="1" applyFill="1" applyBorder="1" applyAlignment="1" applyProtection="1">
      <alignment horizontal="center"/>
    </xf>
    <xf numFmtId="164" fontId="3" fillId="8" borderId="3" xfId="2" applyNumberFormat="1" applyFill="1" applyBorder="1" applyAlignment="1" applyProtection="1">
      <alignment horizontal="center"/>
    </xf>
    <xf numFmtId="0" fontId="0" fillId="0" borderId="0" xfId="0" applyFill="1" applyProtection="1"/>
    <xf numFmtId="0" fontId="0" fillId="2" borderId="4" xfId="0" applyFill="1" applyBorder="1" applyProtection="1"/>
    <xf numFmtId="0" fontId="3" fillId="2" borderId="5" xfId="2" applyFill="1" applyBorder="1" applyAlignment="1" applyProtection="1">
      <alignment horizontal="centerContinuous"/>
    </xf>
    <xf numFmtId="0" fontId="3" fillId="2" borderId="5" xfId="2" applyFont="1" applyFill="1" applyBorder="1" applyAlignment="1" applyProtection="1">
      <alignment horizontal="centerContinuous"/>
    </xf>
    <xf numFmtId="0" fontId="0" fillId="2" borderId="13" xfId="0" applyFill="1" applyBorder="1" applyProtection="1"/>
    <xf numFmtId="0" fontId="3" fillId="2" borderId="13" xfId="2" applyFill="1" applyBorder="1" applyAlignment="1" applyProtection="1">
      <alignment horizontal="centerContinuous"/>
    </xf>
    <xf numFmtId="0" fontId="3" fillId="2" borderId="13" xfId="2" applyFill="1" applyBorder="1" applyAlignment="1" applyProtection="1">
      <alignment horizontal="center" vertical="center"/>
    </xf>
    <xf numFmtId="0" fontId="2" fillId="2" borderId="13" xfId="2" applyFont="1" applyFill="1" applyBorder="1" applyAlignment="1" applyProtection="1">
      <alignment horizontal="center" vertical="center"/>
    </xf>
    <xf numFmtId="0" fontId="2" fillId="2" borderId="29" xfId="0" applyFont="1" applyFill="1" applyBorder="1" applyProtection="1"/>
    <xf numFmtId="0" fontId="2" fillId="2" borderId="29" xfId="2" applyFont="1" applyFill="1" applyBorder="1" applyAlignment="1" applyProtection="1">
      <alignment horizontal="centerContinuous"/>
    </xf>
    <xf numFmtId="0" fontId="2" fillId="2" borderId="29" xfId="2" applyFont="1" applyFill="1" applyBorder="1" applyAlignment="1" applyProtection="1">
      <alignment vertical="center"/>
    </xf>
    <xf numFmtId="0" fontId="2" fillId="4" borderId="3" xfId="2" applyFont="1" applyFill="1" applyBorder="1" applyAlignment="1" applyProtection="1">
      <alignment horizontal="centerContinuous"/>
    </xf>
    <xf numFmtId="164" fontId="2" fillId="4" borderId="3" xfId="2" applyNumberFormat="1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0" fontId="3" fillId="3" borderId="0" xfId="2" applyFill="1" applyProtection="1"/>
    <xf numFmtId="0" fontId="3" fillId="7" borderId="0" xfId="2" applyFill="1" applyProtection="1"/>
    <xf numFmtId="0" fontId="2" fillId="2" borderId="0" xfId="2" applyFont="1" applyFill="1" applyBorder="1" applyAlignment="1" applyProtection="1">
      <alignment horizontal="centerContinuous"/>
    </xf>
    <xf numFmtId="164" fontId="3" fillId="0" borderId="0" xfId="2" applyNumberFormat="1" applyAlignment="1" applyProtection="1">
      <alignment horizontal="centerContinuous"/>
    </xf>
    <xf numFmtId="0" fontId="3" fillId="0" borderId="0" xfId="2" applyAlignment="1" applyProtection="1">
      <alignment horizontal="centerContinuous"/>
    </xf>
    <xf numFmtId="0" fontId="0" fillId="2" borderId="2" xfId="0" applyFill="1" applyBorder="1" applyAlignment="1" applyProtection="1">
      <alignment horizontal="center"/>
    </xf>
    <xf numFmtId="1" fontId="3" fillId="2" borderId="0" xfId="2" applyNumberFormat="1" applyFill="1" applyBorder="1" applyAlignment="1" applyProtection="1">
      <alignment horizontal="centerContinuous"/>
    </xf>
    <xf numFmtId="165" fontId="2" fillId="2" borderId="0" xfId="2" applyNumberFormat="1" applyFont="1" applyFill="1" applyBorder="1" applyAlignment="1" applyProtection="1">
      <alignment horizontal="centerContinuous"/>
    </xf>
    <xf numFmtId="164" fontId="3" fillId="2" borderId="0" xfId="2" applyNumberFormat="1" applyFill="1" applyBorder="1" applyAlignment="1" applyProtection="1">
      <alignment horizontal="centerContinuous"/>
    </xf>
    <xf numFmtId="164" fontId="3" fillId="2" borderId="10" xfId="2" applyNumberFormat="1" applyFill="1" applyBorder="1" applyAlignment="1" applyProtection="1">
      <alignment horizontal="center"/>
    </xf>
    <xf numFmtId="1" fontId="3" fillId="3" borderId="8" xfId="2" applyNumberFormat="1" applyFill="1" applyBorder="1" applyAlignment="1" applyProtection="1">
      <alignment horizontal="centerContinuous"/>
    </xf>
    <xf numFmtId="164" fontId="3" fillId="3" borderId="8" xfId="2" applyNumberFormat="1" applyFill="1" applyBorder="1" applyAlignment="1" applyProtection="1">
      <alignment horizontal="centerContinuous"/>
    </xf>
    <xf numFmtId="164" fontId="3" fillId="4" borderId="8" xfId="2" applyNumberFormat="1" applyFill="1" applyBorder="1" applyAlignment="1" applyProtection="1">
      <alignment horizontal="centerContinuous"/>
    </xf>
    <xf numFmtId="1" fontId="3" fillId="7" borderId="8" xfId="2" applyNumberFormat="1" applyFont="1" applyFill="1" applyBorder="1" applyAlignment="1" applyProtection="1">
      <alignment horizontal="centerContinuous"/>
    </xf>
    <xf numFmtId="164" fontId="3" fillId="7" borderId="9" xfId="2" applyNumberFormat="1" applyFont="1" applyFill="1" applyBorder="1" applyAlignment="1" applyProtection="1">
      <alignment horizontal="centerContinuous"/>
    </xf>
    <xf numFmtId="164" fontId="3" fillId="3" borderId="7" xfId="2" applyNumberFormat="1" applyFill="1" applyBorder="1" applyAlignment="1" applyProtection="1"/>
    <xf numFmtId="164" fontId="3" fillId="3" borderId="8" xfId="2" applyNumberFormat="1" applyFill="1" applyBorder="1" applyAlignment="1" applyProtection="1"/>
    <xf numFmtId="164" fontId="3" fillId="7" borderId="8" xfId="2" applyNumberFormat="1" applyFont="1" applyFill="1" applyBorder="1" applyAlignment="1" applyProtection="1">
      <alignment horizontal="centerContinuous"/>
    </xf>
    <xf numFmtId="1" fontId="3" fillId="3" borderId="0" xfId="2" applyNumberFormat="1" applyFill="1" applyBorder="1" applyAlignment="1" applyProtection="1">
      <alignment horizontal="centerContinuous"/>
    </xf>
    <xf numFmtId="1" fontId="3" fillId="7" borderId="0" xfId="2" applyNumberFormat="1" applyFont="1" applyFill="1" applyBorder="1" applyAlignment="1" applyProtection="1">
      <alignment horizontal="centerContinuous"/>
    </xf>
    <xf numFmtId="164" fontId="3" fillId="3" borderId="0" xfId="2" applyNumberFormat="1" applyFill="1" applyBorder="1" applyAlignment="1" applyProtection="1"/>
    <xf numFmtId="164" fontId="3" fillId="4" borderId="0" xfId="2" applyNumberFormat="1" applyFill="1" applyAlignment="1" applyProtection="1">
      <alignment horizontal="center"/>
    </xf>
    <xf numFmtId="164" fontId="3" fillId="7" borderId="0" xfId="2" applyNumberFormat="1" applyFont="1" applyFill="1" applyBorder="1" applyAlignment="1" applyProtection="1">
      <alignment horizontal="centerContinuous"/>
    </xf>
    <xf numFmtId="2" fontId="2" fillId="2" borderId="0" xfId="2" applyNumberFormat="1" applyFont="1" applyFill="1" applyBorder="1" applyAlignment="1" applyProtection="1">
      <alignment horizontal="centerContinuous"/>
    </xf>
    <xf numFmtId="164" fontId="3" fillId="2" borderId="0" xfId="2" applyNumberFormat="1" applyFill="1" applyBorder="1" applyAlignment="1" applyProtection="1">
      <alignment horizontal="center"/>
    </xf>
    <xf numFmtId="1" fontId="3" fillId="3" borderId="2" xfId="2" applyNumberFormat="1" applyFill="1" applyBorder="1" applyAlignment="1" applyProtection="1">
      <alignment horizontal="centerContinuous"/>
    </xf>
    <xf numFmtId="164" fontId="3" fillId="2" borderId="0" xfId="2" applyNumberFormat="1" applyFont="1" applyFill="1" applyBorder="1" applyAlignment="1" applyProtection="1">
      <alignment horizontal="centerContinuous"/>
    </xf>
    <xf numFmtId="164" fontId="2" fillId="2" borderId="0" xfId="2" applyNumberFormat="1" applyFont="1" applyFill="1" applyBorder="1" applyAlignment="1" applyProtection="1">
      <alignment horizontal="centerContinuous"/>
    </xf>
    <xf numFmtId="164" fontId="3" fillId="2" borderId="0" xfId="2" applyNumberFormat="1" applyFont="1" applyFill="1" applyBorder="1" applyAlignment="1" applyProtection="1">
      <alignment horizontal="center"/>
    </xf>
    <xf numFmtId="164" fontId="3" fillId="2" borderId="10" xfId="2" applyNumberFormat="1" applyFont="1" applyFill="1" applyBorder="1" applyAlignment="1" applyProtection="1">
      <alignment horizontal="center"/>
    </xf>
    <xf numFmtId="1" fontId="3" fillId="2" borderId="0" xfId="2" applyNumberFormat="1" applyFill="1" applyBorder="1" applyAlignment="1" applyProtection="1">
      <alignment horizontal="center"/>
    </xf>
    <xf numFmtId="1" fontId="3" fillId="3" borderId="2" xfId="2" applyNumberFormat="1" applyFill="1" applyBorder="1" applyAlignment="1" applyProtection="1"/>
    <xf numFmtId="1" fontId="3" fillId="3" borderId="0" xfId="2" applyNumberFormat="1" applyFill="1" applyAlignment="1" applyProtection="1">
      <alignment horizontal="centerContinuous"/>
    </xf>
    <xf numFmtId="164" fontId="3" fillId="3" borderId="0" xfId="2" applyNumberFormat="1" applyFill="1" applyAlignment="1" applyProtection="1">
      <alignment horizontal="centerContinuous"/>
    </xf>
    <xf numFmtId="1" fontId="2" fillId="2" borderId="0" xfId="2" applyNumberFormat="1" applyFont="1" applyFill="1" applyBorder="1" applyAlignment="1" applyProtection="1">
      <alignment horizontal="centerContinuous"/>
    </xf>
    <xf numFmtId="164" fontId="3" fillId="2" borderId="10" xfId="2" applyNumberFormat="1" applyFill="1" applyBorder="1" applyAlignment="1" applyProtection="1"/>
    <xf numFmtId="0" fontId="0" fillId="2" borderId="11" xfId="0" applyFill="1" applyBorder="1" applyAlignment="1" applyProtection="1">
      <alignment horizontal="center"/>
    </xf>
    <xf numFmtId="1" fontId="3" fillId="2" borderId="3" xfId="2" applyNumberFormat="1" applyFill="1" applyBorder="1" applyAlignment="1" applyProtection="1">
      <alignment horizontal="left"/>
    </xf>
    <xf numFmtId="1" fontId="2" fillId="2" borderId="3" xfId="2" applyNumberFormat="1" applyFont="1" applyFill="1" applyBorder="1" applyAlignment="1" applyProtection="1">
      <alignment horizontal="centerContinuous"/>
    </xf>
    <xf numFmtId="164" fontId="3" fillId="2" borderId="3" xfId="2" applyNumberFormat="1" applyFill="1" applyBorder="1" applyAlignment="1" applyProtection="1"/>
    <xf numFmtId="164" fontId="3" fillId="2" borderId="12" xfId="2" applyNumberFormat="1" applyFill="1" applyBorder="1" applyAlignment="1" applyProtection="1"/>
    <xf numFmtId="1" fontId="3" fillId="3" borderId="11" xfId="2" applyNumberFormat="1" applyFill="1" applyBorder="1" applyAlignment="1" applyProtection="1">
      <alignment horizontal="center"/>
    </xf>
    <xf numFmtId="164" fontId="3" fillId="4" borderId="3" xfId="2" applyNumberFormat="1" applyFill="1" applyBorder="1" applyAlignment="1" applyProtection="1">
      <alignment horizontal="centerContinuous"/>
    </xf>
    <xf numFmtId="164" fontId="3" fillId="7" borderId="12" xfId="2" applyNumberFormat="1" applyFont="1" applyFill="1" applyBorder="1" applyAlignment="1" applyProtection="1"/>
    <xf numFmtId="1" fontId="3" fillId="3" borderId="3" xfId="2" applyNumberFormat="1" applyFill="1" applyBorder="1" applyAlignment="1" applyProtection="1">
      <alignment horizontal="centerContinuous"/>
    </xf>
    <xf numFmtId="164" fontId="3" fillId="3" borderId="3" xfId="2" applyNumberFormat="1" applyFill="1" applyBorder="1" applyAlignment="1" applyProtection="1">
      <alignment horizontal="centerContinuous"/>
    </xf>
    <xf numFmtId="1" fontId="3" fillId="7" borderId="12" xfId="2" applyNumberFormat="1" applyFont="1" applyFill="1" applyBorder="1" applyAlignment="1" applyProtection="1">
      <alignment horizontal="center"/>
    </xf>
    <xf numFmtId="0" fontId="6" fillId="0" borderId="3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3" fillId="0" borderId="7" xfId="2" applyBorder="1" applyAlignment="1" applyProtection="1">
      <alignment horizontal="center"/>
    </xf>
    <xf numFmtId="0" fontId="3" fillId="0" borderId="8" xfId="2" applyBorder="1" applyAlignment="1" applyProtection="1">
      <alignment horizontal="center"/>
    </xf>
    <xf numFmtId="0" fontId="3" fillId="0" borderId="9" xfId="2" applyBorder="1" applyAlignment="1" applyProtection="1">
      <alignment horizontal="center"/>
    </xf>
    <xf numFmtId="0" fontId="3" fillId="0" borderId="11" xfId="2" applyBorder="1" applyAlignment="1" applyProtection="1">
      <alignment horizontal="center"/>
    </xf>
    <xf numFmtId="0" fontId="3" fillId="0" borderId="3" xfId="2" applyBorder="1" applyAlignment="1" applyProtection="1">
      <alignment horizontal="center"/>
    </xf>
    <xf numFmtId="0" fontId="3" fillId="0" borderId="12" xfId="2" applyBorder="1" applyAlignment="1" applyProtection="1">
      <alignment horizontal="center"/>
    </xf>
    <xf numFmtId="0" fontId="3" fillId="0" borderId="28" xfId="2" applyBorder="1" applyAlignment="1" applyProtection="1">
      <alignment horizontal="center" vertical="center" wrapText="1"/>
    </xf>
    <xf numFmtId="0" fontId="3" fillId="0" borderId="29" xfId="2" applyBorder="1" applyAlignment="1" applyProtection="1">
      <alignment horizontal="center" vertical="center" wrapText="1"/>
    </xf>
    <xf numFmtId="0" fontId="2" fillId="0" borderId="28" xfId="2" applyFont="1" applyBorder="1" applyAlignment="1" applyProtection="1">
      <alignment horizontal="center" vertical="center"/>
    </xf>
    <xf numFmtId="0" fontId="2" fillId="0" borderId="29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64" fontId="3" fillId="7" borderId="0" xfId="2" applyNumberFormat="1" applyFont="1" applyFill="1" applyBorder="1" applyAlignment="1" applyProtection="1">
      <alignment horizontal="center"/>
    </xf>
    <xf numFmtId="164" fontId="3" fillId="7" borderId="10" xfId="2" applyNumberFormat="1" applyFont="1" applyFill="1" applyBorder="1" applyAlignment="1" applyProtection="1">
      <alignment horizontal="center"/>
    </xf>
  </cellXfs>
  <cellStyles count="7">
    <cellStyle name="Normal" xfId="0" builtinId="0"/>
    <cellStyle name="Normal 2" xfId="1"/>
    <cellStyle name="Normal 3" xfId="3"/>
    <cellStyle name="Normal 3 2" xfId="4"/>
    <cellStyle name="Normal 4" xfId="5"/>
    <cellStyle name="Normal_Overhead Line Rating" xfId="2"/>
    <cellStyle name="Number[no .]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3171825</xdr:colOff>
      <xdr:row>0</xdr:row>
      <xdr:rowOff>66675</xdr:rowOff>
    </xdr:from>
    <xdr:to>
      <xdr:col>4</xdr:col>
      <xdr:colOff>6766178</xdr:colOff>
      <xdr:row>2</xdr:row>
      <xdr:rowOff>533400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5943600" y="66675"/>
          <a:ext cx="359435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abSelected="1" workbookViewId="0">
      <selection activeCell="F14" sqref="F14"/>
    </sheetView>
  </sheetViews>
  <sheetFormatPr defaultRowHeight="15" x14ac:dyDescent="0.25"/>
  <cols>
    <col min="3" max="3" width="10.7109375" bestFit="1" customWidth="1"/>
    <col min="4" max="4" width="12.5703125" customWidth="1"/>
    <col min="5" max="5" width="101.7109375" customWidth="1"/>
  </cols>
  <sheetData>
    <row r="1" spans="2:6" x14ac:dyDescent="0.25">
      <c r="B1" s="1" t="s">
        <v>0</v>
      </c>
      <c r="C1" s="1"/>
      <c r="D1" s="2">
        <f>MAX(B5:B49)</f>
        <v>2</v>
      </c>
      <c r="E1" s="3"/>
      <c r="F1" s="4"/>
    </row>
    <row r="2" spans="2:6" x14ac:dyDescent="0.25">
      <c r="B2" s="4"/>
      <c r="C2" s="5"/>
      <c r="D2" s="5"/>
      <c r="E2" s="5"/>
      <c r="F2" s="4"/>
    </row>
    <row r="3" spans="2:6" ht="57" customHeight="1" x14ac:dyDescent="0.25">
      <c r="B3" s="4"/>
      <c r="C3" s="5"/>
      <c r="D3" s="5"/>
      <c r="E3" s="5"/>
      <c r="F3" s="4"/>
    </row>
    <row r="4" spans="2:6" x14ac:dyDescent="0.25">
      <c r="B4" s="1" t="s">
        <v>1</v>
      </c>
      <c r="C4" s="1" t="s">
        <v>2</v>
      </c>
      <c r="D4" s="1" t="s">
        <v>3</v>
      </c>
      <c r="E4" s="2" t="s">
        <v>4</v>
      </c>
    </row>
    <row r="5" spans="2:6" x14ac:dyDescent="0.25">
      <c r="B5" s="6">
        <v>2</v>
      </c>
      <c r="C5" s="7">
        <v>42824</v>
      </c>
      <c r="D5" s="7" t="s">
        <v>5</v>
      </c>
      <c r="E5" s="8" t="s">
        <v>75</v>
      </c>
    </row>
    <row r="6" spans="2:6" x14ac:dyDescent="0.25">
      <c r="B6" s="8"/>
      <c r="C6" s="8"/>
      <c r="D6" s="8"/>
      <c r="E6" s="8"/>
    </row>
    <row r="7" spans="2:6" x14ac:dyDescent="0.25">
      <c r="B7" s="8"/>
      <c r="C7" s="8"/>
      <c r="D7" s="8"/>
      <c r="E7" s="8"/>
    </row>
    <row r="8" spans="2:6" x14ac:dyDescent="0.25">
      <c r="B8" s="8"/>
      <c r="C8" s="8"/>
      <c r="D8" s="8"/>
      <c r="E8" s="8"/>
    </row>
    <row r="9" spans="2:6" x14ac:dyDescent="0.25">
      <c r="B9" s="8"/>
      <c r="C9" s="8"/>
      <c r="D9" s="8"/>
      <c r="E9" s="8"/>
    </row>
    <row r="10" spans="2:6" x14ac:dyDescent="0.25">
      <c r="B10" s="8"/>
      <c r="C10" s="8"/>
      <c r="D10" s="8"/>
      <c r="E10" s="8"/>
    </row>
    <row r="11" spans="2:6" x14ac:dyDescent="0.25">
      <c r="B11" s="8"/>
      <c r="C11" s="8"/>
      <c r="D11" s="8"/>
      <c r="E11" s="8"/>
    </row>
    <row r="12" spans="2:6" x14ac:dyDescent="0.25">
      <c r="B12" s="8"/>
      <c r="C12" s="8"/>
      <c r="D12" s="8"/>
      <c r="E12" s="8"/>
    </row>
    <row r="13" spans="2:6" x14ac:dyDescent="0.25">
      <c r="B13" s="8"/>
      <c r="C13" s="8"/>
      <c r="D13" s="8"/>
      <c r="E13" s="8"/>
    </row>
    <row r="14" spans="2:6" x14ac:dyDescent="0.25">
      <c r="B14" s="8"/>
      <c r="C14" s="8"/>
      <c r="D14" s="8"/>
      <c r="E14" s="8"/>
    </row>
    <row r="15" spans="2:6" x14ac:dyDescent="0.25">
      <c r="B15" s="8"/>
      <c r="C15" s="8"/>
      <c r="D15" s="8"/>
      <c r="E15" s="8"/>
    </row>
    <row r="16" spans="2:6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8"/>
      <c r="C25" s="8"/>
      <c r="D25" s="8"/>
      <c r="E25" s="8"/>
    </row>
    <row r="26" spans="2:5" x14ac:dyDescent="0.25">
      <c r="B26" s="8"/>
      <c r="C26" s="8"/>
      <c r="D26" s="8"/>
      <c r="E26" s="8"/>
    </row>
    <row r="27" spans="2:5" x14ac:dyDescent="0.25">
      <c r="B27" s="8"/>
      <c r="C27" s="8"/>
      <c r="D27" s="8"/>
      <c r="E27" s="8"/>
    </row>
    <row r="28" spans="2:5" x14ac:dyDescent="0.25">
      <c r="B28" s="8"/>
      <c r="C28" s="8"/>
      <c r="D28" s="8"/>
      <c r="E28" s="8"/>
    </row>
    <row r="29" spans="2:5" x14ac:dyDescent="0.25">
      <c r="B29" s="8"/>
      <c r="C29" s="8"/>
      <c r="D29" s="8"/>
      <c r="E29" s="8"/>
    </row>
    <row r="30" spans="2:5" x14ac:dyDescent="0.25">
      <c r="B30" s="8"/>
      <c r="C30" s="8"/>
      <c r="D30" s="8"/>
      <c r="E30" s="8"/>
    </row>
    <row r="31" spans="2:5" x14ac:dyDescent="0.25">
      <c r="B31" s="8"/>
      <c r="C31" s="8"/>
      <c r="D31" s="8"/>
      <c r="E31" s="8"/>
    </row>
    <row r="32" spans="2:5" x14ac:dyDescent="0.25">
      <c r="B32" s="8"/>
      <c r="C32" s="8"/>
      <c r="D32" s="8"/>
      <c r="E32" s="8"/>
    </row>
    <row r="33" spans="2:5" x14ac:dyDescent="0.25">
      <c r="B33" s="8"/>
      <c r="C33" s="8"/>
      <c r="D33" s="8"/>
      <c r="E33" s="8"/>
    </row>
    <row r="34" spans="2:5" x14ac:dyDescent="0.25">
      <c r="B34" s="8"/>
      <c r="C34" s="8"/>
      <c r="D34" s="8"/>
      <c r="E34" s="8"/>
    </row>
    <row r="35" spans="2:5" x14ac:dyDescent="0.25">
      <c r="B35" s="8"/>
      <c r="C35" s="8"/>
      <c r="D35" s="8"/>
      <c r="E35" s="8"/>
    </row>
    <row r="36" spans="2:5" x14ac:dyDescent="0.25">
      <c r="B36" s="8"/>
      <c r="C36" s="8"/>
      <c r="D36" s="8"/>
      <c r="E36" s="8"/>
    </row>
    <row r="37" spans="2:5" x14ac:dyDescent="0.25">
      <c r="B37" s="8"/>
      <c r="C37" s="8"/>
      <c r="D37" s="8"/>
      <c r="E37" s="8"/>
    </row>
  </sheetData>
  <sheetProtection password="C032" sheet="1" objects="1" scenarios="1"/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110"/>
  <sheetViews>
    <sheetView zoomScaleNormal="100" workbookViewId="0">
      <selection activeCell="D29" sqref="D29"/>
    </sheetView>
  </sheetViews>
  <sheetFormatPr defaultRowHeight="15" x14ac:dyDescent="0.25"/>
  <cols>
    <col min="1" max="7" width="9.140625" style="10"/>
    <col min="8" max="8" width="9.140625" style="10" customWidth="1"/>
    <col min="9" max="16384" width="9.140625" style="10"/>
  </cols>
  <sheetData>
    <row r="1" spans="1:3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15.75" x14ac:dyDescent="0.25">
      <c r="A6" s="9"/>
      <c r="B6" s="9"/>
      <c r="C6" s="11" t="s">
        <v>10</v>
      </c>
      <c r="D6" s="12"/>
      <c r="E6" s="13"/>
      <c r="F6" s="12"/>
      <c r="G6" s="14"/>
      <c r="H6" s="12"/>
      <c r="I6" s="12"/>
      <c r="J6" s="15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5" ht="38.25" x14ac:dyDescent="0.25">
      <c r="A7" s="9"/>
      <c r="B7" s="9"/>
      <c r="C7" s="16" t="s">
        <v>11</v>
      </c>
      <c r="D7" s="17" t="s">
        <v>12</v>
      </c>
      <c r="E7" s="18" t="s">
        <v>13</v>
      </c>
      <c r="F7" s="19" t="s">
        <v>14</v>
      </c>
      <c r="G7" s="20" t="s">
        <v>15</v>
      </c>
      <c r="H7" s="21" t="s">
        <v>16</v>
      </c>
      <c r="I7" s="22" t="s">
        <v>17</v>
      </c>
      <c r="J7" s="23" t="s">
        <v>18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5" x14ac:dyDescent="0.25">
      <c r="A8" s="9"/>
      <c r="B8" s="9"/>
      <c r="C8" s="24" t="s">
        <v>19</v>
      </c>
      <c r="D8" s="25"/>
      <c r="E8" s="25" t="s">
        <v>20</v>
      </c>
      <c r="F8" s="26">
        <v>75</v>
      </c>
      <c r="G8" s="27">
        <v>300</v>
      </c>
      <c r="H8" s="28"/>
      <c r="I8" s="29"/>
      <c r="J8" s="30">
        <v>270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5" x14ac:dyDescent="0.25">
      <c r="A9" s="9"/>
      <c r="B9" s="9"/>
      <c r="C9" s="31" t="s">
        <v>21</v>
      </c>
      <c r="D9" s="32"/>
      <c r="E9" s="33" t="s">
        <v>20</v>
      </c>
      <c r="F9" s="34">
        <v>75</v>
      </c>
      <c r="G9" s="35">
        <v>228</v>
      </c>
      <c r="H9" s="36"/>
      <c r="I9" s="37"/>
      <c r="J9" s="38">
        <v>191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5" x14ac:dyDescent="0.25">
      <c r="A10" s="9"/>
      <c r="B10" s="9"/>
      <c r="C10" s="31" t="s">
        <v>22</v>
      </c>
      <c r="D10" s="32"/>
      <c r="E10" s="33" t="s">
        <v>20</v>
      </c>
      <c r="F10" s="39">
        <v>75</v>
      </c>
      <c r="G10" s="40">
        <v>183</v>
      </c>
      <c r="H10" s="36"/>
      <c r="I10" s="37"/>
      <c r="J10" s="38">
        <v>154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5" x14ac:dyDescent="0.25">
      <c r="A11" s="9"/>
      <c r="B11" s="9"/>
      <c r="C11" s="31" t="s">
        <v>23</v>
      </c>
      <c r="D11" s="32"/>
      <c r="E11" s="33" t="s">
        <v>20</v>
      </c>
      <c r="F11" s="39">
        <v>75</v>
      </c>
      <c r="G11" s="40">
        <v>143</v>
      </c>
      <c r="H11" s="36"/>
      <c r="I11" s="37"/>
      <c r="J11" s="38">
        <v>120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5" x14ac:dyDescent="0.25">
      <c r="A12" s="9"/>
      <c r="B12" s="9"/>
      <c r="C12" s="31" t="s">
        <v>24</v>
      </c>
      <c r="D12" s="32"/>
      <c r="E12" s="33" t="s">
        <v>20</v>
      </c>
      <c r="F12" s="39">
        <v>75</v>
      </c>
      <c r="G12" s="40">
        <v>117</v>
      </c>
      <c r="H12" s="36"/>
      <c r="I12" s="37"/>
      <c r="J12" s="38">
        <v>98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5" x14ac:dyDescent="0.25">
      <c r="A13" s="9"/>
      <c r="B13" s="9"/>
      <c r="C13" s="31" t="s">
        <v>25</v>
      </c>
      <c r="D13" s="32"/>
      <c r="E13" s="33" t="s">
        <v>20</v>
      </c>
      <c r="F13" s="39">
        <v>75</v>
      </c>
      <c r="G13" s="40">
        <v>138</v>
      </c>
      <c r="H13" s="36"/>
      <c r="I13" s="37"/>
      <c r="J13" s="38">
        <v>116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5" x14ac:dyDescent="0.25">
      <c r="A14" s="9"/>
      <c r="B14" s="9"/>
      <c r="C14" s="41">
        <v>125</v>
      </c>
      <c r="D14" s="34" t="s">
        <v>26</v>
      </c>
      <c r="E14" s="33" t="s">
        <v>20</v>
      </c>
      <c r="F14" s="42">
        <v>50</v>
      </c>
      <c r="G14" s="40">
        <v>371</v>
      </c>
      <c r="H14" s="36">
        <v>430</v>
      </c>
      <c r="I14" s="43">
        <v>462</v>
      </c>
      <c r="J14" s="44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5" x14ac:dyDescent="0.25">
      <c r="A15" s="9"/>
      <c r="B15" s="9"/>
      <c r="C15" s="41">
        <v>32</v>
      </c>
      <c r="D15" s="45" t="s">
        <v>27</v>
      </c>
      <c r="E15" s="33" t="s">
        <v>20</v>
      </c>
      <c r="F15" s="42">
        <v>50</v>
      </c>
      <c r="G15" s="40">
        <v>155</v>
      </c>
      <c r="H15" s="36">
        <v>180</v>
      </c>
      <c r="I15" s="43">
        <v>194</v>
      </c>
      <c r="J15" s="4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5" x14ac:dyDescent="0.25">
      <c r="A16" s="9"/>
      <c r="B16" s="9"/>
      <c r="C16" s="41">
        <v>70</v>
      </c>
      <c r="D16" s="34" t="s">
        <v>28</v>
      </c>
      <c r="E16" s="33" t="s">
        <v>20</v>
      </c>
      <c r="F16" s="42">
        <v>50</v>
      </c>
      <c r="G16" s="40">
        <v>237</v>
      </c>
      <c r="H16" s="36">
        <v>275</v>
      </c>
      <c r="I16" s="43">
        <v>296</v>
      </c>
      <c r="J16" s="44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x14ac:dyDescent="0.25">
      <c r="A17" s="9"/>
      <c r="B17" s="9"/>
      <c r="C17" s="41">
        <v>100</v>
      </c>
      <c r="D17" s="34" t="s">
        <v>29</v>
      </c>
      <c r="E17" s="33" t="s">
        <v>20</v>
      </c>
      <c r="F17" s="42">
        <v>50</v>
      </c>
      <c r="G17" s="40">
        <v>309</v>
      </c>
      <c r="H17" s="36">
        <v>358</v>
      </c>
      <c r="I17" s="43">
        <v>385</v>
      </c>
      <c r="J17" s="4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x14ac:dyDescent="0.25">
      <c r="A18" s="9"/>
      <c r="B18" s="9"/>
      <c r="C18" s="41"/>
      <c r="D18" s="34" t="s">
        <v>30</v>
      </c>
      <c r="E18" s="46" t="s">
        <v>31</v>
      </c>
      <c r="F18" s="42">
        <v>50</v>
      </c>
      <c r="G18" s="40">
        <v>115</v>
      </c>
      <c r="H18" s="36"/>
      <c r="I18" s="37"/>
      <c r="J18" s="44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x14ac:dyDescent="0.25">
      <c r="A19" s="9"/>
      <c r="B19" s="9"/>
      <c r="C19" s="41"/>
      <c r="D19" s="34" t="s">
        <v>32</v>
      </c>
      <c r="E19" s="46" t="s">
        <v>31</v>
      </c>
      <c r="F19" s="42">
        <v>50</v>
      </c>
      <c r="G19" s="40">
        <v>150</v>
      </c>
      <c r="H19" s="36"/>
      <c r="I19" s="37"/>
      <c r="J19" s="4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x14ac:dyDescent="0.25">
      <c r="A20" s="9"/>
      <c r="B20" s="9"/>
      <c r="C20" s="41"/>
      <c r="D20" s="34" t="s">
        <v>33</v>
      </c>
      <c r="E20" s="46" t="s">
        <v>31</v>
      </c>
      <c r="F20" s="42">
        <v>50</v>
      </c>
      <c r="G20" s="40">
        <v>115</v>
      </c>
      <c r="H20" s="36"/>
      <c r="I20" s="37"/>
      <c r="J20" s="44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9"/>
      <c r="B21" s="9"/>
      <c r="C21" s="41"/>
      <c r="D21" s="34" t="s">
        <v>34</v>
      </c>
      <c r="E21" s="46" t="s">
        <v>31</v>
      </c>
      <c r="F21" s="42">
        <v>50</v>
      </c>
      <c r="G21" s="40">
        <v>140</v>
      </c>
      <c r="H21" s="36"/>
      <c r="I21" s="37"/>
      <c r="J21" s="44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x14ac:dyDescent="0.25">
      <c r="A22" s="9"/>
      <c r="B22" s="9"/>
      <c r="C22" s="41"/>
      <c r="D22" s="34" t="s">
        <v>35</v>
      </c>
      <c r="E22" s="46" t="s">
        <v>31</v>
      </c>
      <c r="F22" s="42">
        <v>50</v>
      </c>
      <c r="G22" s="40">
        <v>91</v>
      </c>
      <c r="H22" s="36"/>
      <c r="I22" s="37"/>
      <c r="J22" s="4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x14ac:dyDescent="0.25">
      <c r="A23" s="9"/>
      <c r="B23" s="9"/>
      <c r="C23" s="41"/>
      <c r="D23" s="34" t="s">
        <v>36</v>
      </c>
      <c r="E23" s="46" t="s">
        <v>31</v>
      </c>
      <c r="F23" s="42">
        <v>50</v>
      </c>
      <c r="G23" s="40">
        <v>91</v>
      </c>
      <c r="H23" s="36"/>
      <c r="I23" s="37"/>
      <c r="J23" s="4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x14ac:dyDescent="0.25">
      <c r="A24" s="9"/>
      <c r="B24" s="9"/>
      <c r="C24" s="41"/>
      <c r="D24" s="34" t="s">
        <v>37</v>
      </c>
      <c r="E24" s="46" t="s">
        <v>31</v>
      </c>
      <c r="F24" s="42">
        <v>50</v>
      </c>
      <c r="G24" s="40">
        <v>115</v>
      </c>
      <c r="H24" s="36"/>
      <c r="I24" s="37"/>
      <c r="J24" s="44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5">
      <c r="A25" s="9"/>
      <c r="B25" s="9"/>
      <c r="C25" s="41"/>
      <c r="D25" s="34" t="s">
        <v>38</v>
      </c>
      <c r="E25" s="46" t="s">
        <v>31</v>
      </c>
      <c r="F25" s="42">
        <v>50</v>
      </c>
      <c r="G25" s="40">
        <v>140</v>
      </c>
      <c r="H25" s="36"/>
      <c r="I25" s="37"/>
      <c r="J25" s="44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x14ac:dyDescent="0.25">
      <c r="A26" s="9"/>
      <c r="B26" s="9"/>
      <c r="C26" s="41">
        <v>50</v>
      </c>
      <c r="D26" s="45" t="s">
        <v>39</v>
      </c>
      <c r="E26" s="32" t="s">
        <v>20</v>
      </c>
      <c r="F26" s="42">
        <v>50</v>
      </c>
      <c r="G26" s="40">
        <v>163</v>
      </c>
      <c r="H26" s="36">
        <v>189</v>
      </c>
      <c r="I26" s="43">
        <v>204</v>
      </c>
      <c r="J26" s="4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x14ac:dyDescent="0.25">
      <c r="A27" s="9"/>
      <c r="B27" s="9"/>
      <c r="C27" s="41">
        <v>100</v>
      </c>
      <c r="D27" s="45" t="s">
        <v>40</v>
      </c>
      <c r="E27" s="32" t="s">
        <v>20</v>
      </c>
      <c r="F27" s="42">
        <v>50</v>
      </c>
      <c r="G27" s="40">
        <v>258</v>
      </c>
      <c r="H27" s="36">
        <v>299</v>
      </c>
      <c r="I27" s="43">
        <v>322</v>
      </c>
      <c r="J27" s="4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x14ac:dyDescent="0.25">
      <c r="A28" s="9"/>
      <c r="B28" s="9"/>
      <c r="C28" s="41"/>
      <c r="D28" s="32"/>
      <c r="E28" s="32"/>
      <c r="F28" s="42"/>
      <c r="G28" s="40"/>
      <c r="H28" s="36"/>
      <c r="I28" s="37"/>
      <c r="J28" s="4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5.75" thickBot="1" x14ac:dyDescent="0.3">
      <c r="A29" s="9"/>
      <c r="B29" s="9"/>
      <c r="C29" s="47"/>
      <c r="D29" s="48"/>
      <c r="E29" s="48"/>
      <c r="F29" s="49"/>
      <c r="G29" s="50"/>
      <c r="H29" s="51"/>
      <c r="I29" s="52"/>
      <c r="J29" s="53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3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3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3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3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3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3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3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3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3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29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29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29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29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29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29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29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29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29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29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29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29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</sheetData>
  <sheetProtection password="C032" sheet="1" objects="1" scenarios="1" autoFilter="0"/>
  <autoFilter ref="C7:F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S339"/>
  <sheetViews>
    <sheetView zoomScaleNormal="100" workbookViewId="0">
      <pane xSplit="1" ySplit="11" topLeftCell="B12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RowHeight="15" x14ac:dyDescent="0.25"/>
  <cols>
    <col min="1" max="13" width="9.140625" style="10"/>
    <col min="14" max="19" width="0" style="10" hidden="1" customWidth="1"/>
    <col min="20" max="16384" width="9.140625" style="10"/>
  </cols>
  <sheetData>
    <row r="1" spans="1:4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 ht="19.5" x14ac:dyDescent="0.35">
      <c r="A6" s="9"/>
      <c r="B6" s="9"/>
      <c r="C6" s="54"/>
      <c r="D6" s="55"/>
      <c r="E6" s="56"/>
      <c r="F6" s="56"/>
      <c r="G6" s="56"/>
      <c r="H6" s="9"/>
      <c r="I6" s="9"/>
      <c r="J6" s="9"/>
      <c r="K6" s="9"/>
      <c r="L6" s="9"/>
      <c r="M6" s="9"/>
      <c r="N6" s="56"/>
      <c r="O6" s="56"/>
      <c r="P6" s="56"/>
      <c r="Q6" s="56"/>
      <c r="R6" s="56"/>
      <c r="S6" s="56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21" x14ac:dyDescent="0.35">
      <c r="A7" s="9"/>
      <c r="B7" s="9"/>
      <c r="C7" s="195" t="s">
        <v>41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57"/>
      <c r="O7" s="57"/>
      <c r="P7" s="57"/>
      <c r="Q7" s="57"/>
      <c r="R7" s="57"/>
      <c r="S7" s="57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x14ac:dyDescent="0.25">
      <c r="A8" s="9"/>
      <c r="B8" s="9"/>
      <c r="C8" s="197" t="s">
        <v>6</v>
      </c>
      <c r="D8" s="198"/>
      <c r="E8" s="198"/>
      <c r="F8" s="198"/>
      <c r="G8" s="199"/>
      <c r="H8" s="58" t="s">
        <v>42</v>
      </c>
      <c r="I8" s="59"/>
      <c r="J8" s="60"/>
      <c r="K8" s="59"/>
      <c r="L8" s="60"/>
      <c r="M8" s="61"/>
      <c r="N8" s="58" t="s">
        <v>43</v>
      </c>
      <c r="O8" s="59"/>
      <c r="P8" s="60"/>
      <c r="Q8" s="59"/>
      <c r="R8" s="60"/>
      <c r="S8" s="61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x14ac:dyDescent="0.25">
      <c r="A9" s="9"/>
      <c r="B9" s="9"/>
      <c r="C9" s="200"/>
      <c r="D9" s="201"/>
      <c r="E9" s="201"/>
      <c r="F9" s="201"/>
      <c r="G9" s="202"/>
      <c r="H9" s="62" t="s">
        <v>44</v>
      </c>
      <c r="I9" s="63"/>
      <c r="J9" s="64" t="s">
        <v>45</v>
      </c>
      <c r="K9" s="65"/>
      <c r="L9" s="66" t="s">
        <v>46</v>
      </c>
      <c r="M9" s="67"/>
      <c r="N9" s="62" t="s">
        <v>44</v>
      </c>
      <c r="O9" s="63"/>
      <c r="P9" s="68" t="s">
        <v>45</v>
      </c>
      <c r="Q9" s="69"/>
      <c r="R9" s="66" t="s">
        <v>46</v>
      </c>
      <c r="S9" s="67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ht="26.25" customHeight="1" x14ac:dyDescent="0.25">
      <c r="A10" s="9"/>
      <c r="B10" s="9"/>
      <c r="C10" s="203" t="s">
        <v>47</v>
      </c>
      <c r="D10" s="205" t="s">
        <v>11</v>
      </c>
      <c r="E10" s="205" t="s">
        <v>12</v>
      </c>
      <c r="F10" s="205" t="s">
        <v>48</v>
      </c>
      <c r="G10" s="207" t="s">
        <v>49</v>
      </c>
      <c r="H10" s="70" t="s">
        <v>50</v>
      </c>
      <c r="I10" s="71" t="s">
        <v>51</v>
      </c>
      <c r="J10" s="72" t="s">
        <v>50</v>
      </c>
      <c r="K10" s="73" t="s">
        <v>51</v>
      </c>
      <c r="L10" s="74" t="s">
        <v>50</v>
      </c>
      <c r="M10" s="75" t="s">
        <v>51</v>
      </c>
      <c r="N10" s="76" t="s">
        <v>50</v>
      </c>
      <c r="O10" s="77" t="s">
        <v>51</v>
      </c>
      <c r="P10" s="78" t="s">
        <v>50</v>
      </c>
      <c r="Q10" s="79" t="s">
        <v>51</v>
      </c>
      <c r="R10" s="80" t="s">
        <v>50</v>
      </c>
      <c r="S10" s="81" t="s">
        <v>51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x14ac:dyDescent="0.25">
      <c r="A11" s="9"/>
      <c r="B11" s="9"/>
      <c r="C11" s="204"/>
      <c r="D11" s="206"/>
      <c r="E11" s="206"/>
      <c r="F11" s="206"/>
      <c r="G11" s="208"/>
      <c r="H11" s="82" t="s">
        <v>52</v>
      </c>
      <c r="I11" s="56"/>
      <c r="J11" s="83"/>
      <c r="K11" s="56"/>
      <c r="L11" s="56"/>
      <c r="M11" s="84"/>
      <c r="N11" s="85" t="s">
        <v>53</v>
      </c>
      <c r="O11" s="86"/>
      <c r="P11" s="87"/>
      <c r="Q11" s="88"/>
      <c r="R11" s="89"/>
      <c r="S11" s="8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x14ac:dyDescent="0.25">
      <c r="A12" s="9"/>
      <c r="B12" s="9"/>
      <c r="C12" s="90">
        <v>50</v>
      </c>
      <c r="D12" s="91"/>
      <c r="E12" s="92">
        <v>1.7000000000000001E-2</v>
      </c>
      <c r="F12" s="93" t="s">
        <v>7</v>
      </c>
      <c r="G12" s="94" t="s">
        <v>54</v>
      </c>
      <c r="H12" s="95">
        <v>79</v>
      </c>
      <c r="I12" s="96">
        <f t="shared" ref="I12:I26" si="0">H12*1.73*11000/1000000</f>
        <v>1.5033699999999999</v>
      </c>
      <c r="J12" s="28">
        <v>92</v>
      </c>
      <c r="K12" s="97">
        <f t="shared" ref="K12:K62" si="1">J12*1.73*11000/1000000</f>
        <v>1.7507600000000001</v>
      </c>
      <c r="L12" s="98">
        <v>99</v>
      </c>
      <c r="M12" s="99">
        <f t="shared" ref="M12:M62" si="2">L12*1.73*11000/1000000</f>
        <v>1.8839699999999999</v>
      </c>
      <c r="N12" s="95"/>
      <c r="O12" s="96"/>
      <c r="P12" s="100"/>
      <c r="Q12" s="101"/>
      <c r="R12" s="98"/>
      <c r="S12" s="9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x14ac:dyDescent="0.25">
      <c r="A13" s="9"/>
      <c r="B13" s="9"/>
      <c r="C13" s="102">
        <v>50</v>
      </c>
      <c r="D13" s="103"/>
      <c r="E13" s="104">
        <v>2.5000000000000001E-2</v>
      </c>
      <c r="F13" s="45" t="s">
        <v>7</v>
      </c>
      <c r="G13" s="105" t="s">
        <v>54</v>
      </c>
      <c r="H13" s="40">
        <v>98</v>
      </c>
      <c r="I13" s="106">
        <f t="shared" si="0"/>
        <v>1.86494</v>
      </c>
      <c r="J13" s="36">
        <v>114</v>
      </c>
      <c r="K13" s="107">
        <f t="shared" si="1"/>
        <v>2.1694200000000001</v>
      </c>
      <c r="L13" s="108">
        <v>123</v>
      </c>
      <c r="M13" s="109">
        <f t="shared" si="2"/>
        <v>2.3406899999999999</v>
      </c>
      <c r="N13" s="40"/>
      <c r="O13" s="106"/>
      <c r="P13" s="110"/>
      <c r="Q13" s="111"/>
      <c r="R13" s="108"/>
      <c r="S13" s="10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x14ac:dyDescent="0.25">
      <c r="A14" s="9"/>
      <c r="B14" s="9"/>
      <c r="C14" s="102">
        <v>50</v>
      </c>
      <c r="D14" s="103"/>
      <c r="E14" s="104">
        <v>3.5000000000000003E-2</v>
      </c>
      <c r="F14" s="45" t="s">
        <v>7</v>
      </c>
      <c r="G14" s="105" t="s">
        <v>54</v>
      </c>
      <c r="H14" s="40">
        <v>125</v>
      </c>
      <c r="I14" s="106">
        <f t="shared" si="0"/>
        <v>2.3787500000000001</v>
      </c>
      <c r="J14" s="36">
        <v>145</v>
      </c>
      <c r="K14" s="107">
        <f t="shared" si="1"/>
        <v>2.75935</v>
      </c>
      <c r="L14" s="108">
        <v>156</v>
      </c>
      <c r="M14" s="109">
        <f t="shared" si="2"/>
        <v>2.96868</v>
      </c>
      <c r="N14" s="40"/>
      <c r="O14" s="106"/>
      <c r="P14" s="110"/>
      <c r="Q14" s="111"/>
      <c r="R14" s="108"/>
      <c r="S14" s="10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x14ac:dyDescent="0.25">
      <c r="A15" s="9"/>
      <c r="B15" s="9"/>
      <c r="C15" s="102">
        <v>50</v>
      </c>
      <c r="D15" s="103"/>
      <c r="E15" s="104">
        <v>0.04</v>
      </c>
      <c r="F15" s="45" t="s">
        <v>7</v>
      </c>
      <c r="G15" s="105" t="s">
        <v>54</v>
      </c>
      <c r="H15" s="40">
        <v>135</v>
      </c>
      <c r="I15" s="106">
        <f t="shared" si="0"/>
        <v>2.5690499999999998</v>
      </c>
      <c r="J15" s="36">
        <v>157</v>
      </c>
      <c r="K15" s="107">
        <f t="shared" si="1"/>
        <v>2.9877099999999999</v>
      </c>
      <c r="L15" s="108">
        <v>169</v>
      </c>
      <c r="M15" s="109">
        <f t="shared" si="2"/>
        <v>3.2160700000000002</v>
      </c>
      <c r="N15" s="40"/>
      <c r="O15" s="106"/>
      <c r="P15" s="110"/>
      <c r="Q15" s="111"/>
      <c r="R15" s="108"/>
      <c r="S15" s="10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x14ac:dyDescent="0.25">
      <c r="A16" s="9"/>
      <c r="B16" s="9"/>
      <c r="C16" s="102">
        <v>50</v>
      </c>
      <c r="D16" s="103"/>
      <c r="E16" s="104">
        <v>2.5000000000000001E-2</v>
      </c>
      <c r="F16" s="45" t="s">
        <v>7</v>
      </c>
      <c r="G16" s="105"/>
      <c r="H16" s="40">
        <v>99</v>
      </c>
      <c r="I16" s="106">
        <f t="shared" si="0"/>
        <v>1.8839699999999999</v>
      </c>
      <c r="J16" s="36">
        <v>114</v>
      </c>
      <c r="K16" s="107">
        <f t="shared" si="1"/>
        <v>2.1694200000000001</v>
      </c>
      <c r="L16" s="108">
        <v>123</v>
      </c>
      <c r="M16" s="109">
        <f t="shared" si="2"/>
        <v>2.3406899999999999</v>
      </c>
      <c r="N16" s="40"/>
      <c r="O16" s="106"/>
      <c r="P16" s="110"/>
      <c r="Q16" s="111"/>
      <c r="R16" s="108"/>
      <c r="S16" s="10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x14ac:dyDescent="0.25">
      <c r="A17" s="9"/>
      <c r="B17" s="9"/>
      <c r="C17" s="102">
        <v>50</v>
      </c>
      <c r="D17" s="103"/>
      <c r="E17" s="104">
        <v>0.04</v>
      </c>
      <c r="F17" s="45" t="s">
        <v>7</v>
      </c>
      <c r="G17" s="42"/>
      <c r="H17" s="40">
        <v>133</v>
      </c>
      <c r="I17" s="106">
        <f t="shared" si="0"/>
        <v>2.5309900000000001</v>
      </c>
      <c r="J17" s="36">
        <v>154</v>
      </c>
      <c r="K17" s="107">
        <f t="shared" si="1"/>
        <v>2.9306199999999998</v>
      </c>
      <c r="L17" s="108">
        <v>166</v>
      </c>
      <c r="M17" s="109">
        <f t="shared" si="2"/>
        <v>3.1589800000000001</v>
      </c>
      <c r="N17" s="40"/>
      <c r="O17" s="106"/>
      <c r="P17" s="110"/>
      <c r="Q17" s="111"/>
      <c r="R17" s="108"/>
      <c r="S17" s="10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x14ac:dyDescent="0.25">
      <c r="A18" s="9"/>
      <c r="B18" s="9"/>
      <c r="C18" s="102">
        <v>50</v>
      </c>
      <c r="D18" s="103"/>
      <c r="E18" s="104">
        <v>0.05</v>
      </c>
      <c r="F18" s="45" t="s">
        <v>7</v>
      </c>
      <c r="G18" s="42"/>
      <c r="H18" s="40">
        <v>155</v>
      </c>
      <c r="I18" s="106">
        <f t="shared" si="0"/>
        <v>2.9496499999999997</v>
      </c>
      <c r="J18" s="36">
        <v>180</v>
      </c>
      <c r="K18" s="107">
        <f t="shared" si="1"/>
        <v>3.4253999999999993</v>
      </c>
      <c r="L18" s="108">
        <v>194</v>
      </c>
      <c r="M18" s="109">
        <f t="shared" si="2"/>
        <v>3.6918199999999999</v>
      </c>
      <c r="N18" s="40"/>
      <c r="O18" s="106"/>
      <c r="P18" s="110"/>
      <c r="Q18" s="111"/>
      <c r="R18" s="108"/>
      <c r="S18" s="10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x14ac:dyDescent="0.25">
      <c r="A19" s="9"/>
      <c r="B19" s="9"/>
      <c r="C19" s="102">
        <v>50</v>
      </c>
      <c r="D19" s="103"/>
      <c r="E19" s="104">
        <v>5.8000000000000003E-2</v>
      </c>
      <c r="F19" s="45" t="s">
        <v>7</v>
      </c>
      <c r="G19" s="42"/>
      <c r="H19" s="40">
        <v>167</v>
      </c>
      <c r="I19" s="106">
        <f t="shared" si="0"/>
        <v>3.1780100000000004</v>
      </c>
      <c r="J19" s="36">
        <v>193</v>
      </c>
      <c r="K19" s="107">
        <f t="shared" si="1"/>
        <v>3.67279</v>
      </c>
      <c r="L19" s="108">
        <v>208</v>
      </c>
      <c r="M19" s="109">
        <f t="shared" si="2"/>
        <v>3.9582399999999995</v>
      </c>
      <c r="N19" s="40"/>
      <c r="O19" s="106"/>
      <c r="P19" s="110"/>
      <c r="Q19" s="111"/>
      <c r="R19" s="108"/>
      <c r="S19" s="10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x14ac:dyDescent="0.25">
      <c r="A20" s="9"/>
      <c r="B20" s="9"/>
      <c r="C20" s="102">
        <v>50</v>
      </c>
      <c r="D20" s="103"/>
      <c r="E20" s="104">
        <v>7.4999999999999997E-2</v>
      </c>
      <c r="F20" s="45" t="s">
        <v>7</v>
      </c>
      <c r="G20" s="42"/>
      <c r="H20" s="40">
        <v>192</v>
      </c>
      <c r="I20" s="106">
        <f t="shared" si="0"/>
        <v>3.6537599999999997</v>
      </c>
      <c r="J20" s="36">
        <v>223</v>
      </c>
      <c r="K20" s="107">
        <f t="shared" si="1"/>
        <v>4.24369</v>
      </c>
      <c r="L20" s="108">
        <v>240</v>
      </c>
      <c r="M20" s="109">
        <f t="shared" si="2"/>
        <v>4.5671999999999997</v>
      </c>
      <c r="N20" s="40"/>
      <c r="O20" s="106"/>
      <c r="P20" s="110"/>
      <c r="Q20" s="111"/>
      <c r="R20" s="108"/>
      <c r="S20" s="10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x14ac:dyDescent="0.25">
      <c r="A21" s="9"/>
      <c r="B21" s="9"/>
      <c r="C21" s="102">
        <v>50</v>
      </c>
      <c r="D21" s="103">
        <v>70</v>
      </c>
      <c r="E21" s="104">
        <v>0.1</v>
      </c>
      <c r="F21" s="103" t="s">
        <v>7</v>
      </c>
      <c r="G21" s="42" t="s">
        <v>8</v>
      </c>
      <c r="H21" s="40">
        <v>237</v>
      </c>
      <c r="I21" s="106">
        <f t="shared" si="0"/>
        <v>4.5101100000000001</v>
      </c>
      <c r="J21" s="112">
        <v>275</v>
      </c>
      <c r="K21" s="107">
        <f t="shared" si="1"/>
        <v>5.23325</v>
      </c>
      <c r="L21" s="108">
        <v>296</v>
      </c>
      <c r="M21" s="109">
        <f t="shared" si="2"/>
        <v>5.6328800000000001</v>
      </c>
      <c r="N21" s="40">
        <v>269</v>
      </c>
      <c r="O21" s="106">
        <f t="shared" ref="O21:O62" si="3">N21*1.73*11000/1000000</f>
        <v>5.1190699999999998</v>
      </c>
      <c r="P21" s="113">
        <v>312</v>
      </c>
      <c r="Q21" s="111">
        <f t="shared" ref="Q21:Q26" si="4">P21*11000*1.73/1000000</f>
        <v>5.93736</v>
      </c>
      <c r="R21" s="108">
        <v>336</v>
      </c>
      <c r="S21" s="109">
        <f t="shared" ref="S21:S62" si="5">R21*1.73*11000/1000000</f>
        <v>6.3940799999999998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x14ac:dyDescent="0.25">
      <c r="A22" s="9"/>
      <c r="B22" s="9"/>
      <c r="C22" s="102">
        <v>65</v>
      </c>
      <c r="D22" s="34">
        <v>70</v>
      </c>
      <c r="E22" s="34">
        <v>0.1</v>
      </c>
      <c r="F22" s="114" t="s">
        <v>7</v>
      </c>
      <c r="G22" s="39"/>
      <c r="H22" s="40">
        <v>297</v>
      </c>
      <c r="I22" s="106">
        <f t="shared" si="0"/>
        <v>5.6519099999999991</v>
      </c>
      <c r="J22" s="112">
        <v>328</v>
      </c>
      <c r="K22" s="107">
        <f t="shared" si="1"/>
        <v>6.2418399999999989</v>
      </c>
      <c r="L22" s="108">
        <v>347</v>
      </c>
      <c r="M22" s="109">
        <f t="shared" si="2"/>
        <v>6.6034099999999993</v>
      </c>
      <c r="N22" s="40">
        <v>336</v>
      </c>
      <c r="O22" s="106">
        <f t="shared" si="3"/>
        <v>6.3940799999999998</v>
      </c>
      <c r="P22" s="113">
        <v>372</v>
      </c>
      <c r="Q22" s="111">
        <f t="shared" si="4"/>
        <v>7.0791599999999999</v>
      </c>
      <c r="R22" s="108">
        <v>393</v>
      </c>
      <c r="S22" s="109">
        <f t="shared" si="5"/>
        <v>7.47879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x14ac:dyDescent="0.25">
      <c r="A23" s="9"/>
      <c r="B23" s="9"/>
      <c r="C23" s="102">
        <v>75</v>
      </c>
      <c r="D23" s="34">
        <v>70</v>
      </c>
      <c r="E23" s="34">
        <v>0.1</v>
      </c>
      <c r="F23" s="114" t="s">
        <v>7</v>
      </c>
      <c r="G23" s="39"/>
      <c r="H23" s="40">
        <v>325</v>
      </c>
      <c r="I23" s="106">
        <f t="shared" si="0"/>
        <v>6.1847500000000002</v>
      </c>
      <c r="J23" s="112">
        <v>353</v>
      </c>
      <c r="K23" s="107">
        <f t="shared" si="1"/>
        <v>6.7175899999999995</v>
      </c>
      <c r="L23" s="108">
        <v>370</v>
      </c>
      <c r="M23" s="109">
        <f t="shared" si="2"/>
        <v>7.0411000000000001</v>
      </c>
      <c r="N23" s="40">
        <v>368</v>
      </c>
      <c r="O23" s="106">
        <f t="shared" si="3"/>
        <v>7.0030400000000004</v>
      </c>
      <c r="P23" s="113">
        <v>400</v>
      </c>
      <c r="Q23" s="111">
        <f t="shared" si="4"/>
        <v>7.6120000000000001</v>
      </c>
      <c r="R23" s="108">
        <v>419</v>
      </c>
      <c r="S23" s="109">
        <f t="shared" si="5"/>
        <v>7.9735699999999996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x14ac:dyDescent="0.25">
      <c r="A24" s="9"/>
      <c r="B24" s="9"/>
      <c r="C24" s="102">
        <v>50</v>
      </c>
      <c r="D24" s="103">
        <v>100</v>
      </c>
      <c r="E24" s="104">
        <v>0.15</v>
      </c>
      <c r="F24" s="103" t="s">
        <v>7</v>
      </c>
      <c r="G24" s="42" t="s">
        <v>8</v>
      </c>
      <c r="H24" s="115">
        <v>309</v>
      </c>
      <c r="I24" s="106">
        <f t="shared" si="0"/>
        <v>5.8802700000000012</v>
      </c>
      <c r="J24" s="112">
        <v>358</v>
      </c>
      <c r="K24" s="107">
        <f t="shared" si="1"/>
        <v>6.8127399999999998</v>
      </c>
      <c r="L24" s="108">
        <v>385</v>
      </c>
      <c r="M24" s="109">
        <f t="shared" si="2"/>
        <v>7.3265499999999992</v>
      </c>
      <c r="N24" s="115">
        <v>350</v>
      </c>
      <c r="O24" s="106">
        <f t="shared" si="3"/>
        <v>6.6604999999999999</v>
      </c>
      <c r="P24" s="113">
        <v>405</v>
      </c>
      <c r="Q24" s="111">
        <f t="shared" si="4"/>
        <v>7.7071500000000004</v>
      </c>
      <c r="R24" s="108">
        <v>437</v>
      </c>
      <c r="S24" s="109">
        <f t="shared" si="5"/>
        <v>8.3161100000000001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x14ac:dyDescent="0.25">
      <c r="A25" s="9"/>
      <c r="B25" s="9"/>
      <c r="C25" s="102">
        <v>65</v>
      </c>
      <c r="D25" s="103">
        <v>100</v>
      </c>
      <c r="E25" s="104">
        <v>0.15</v>
      </c>
      <c r="F25" s="34" t="s">
        <v>7</v>
      </c>
      <c r="G25" s="116"/>
      <c r="H25" s="40">
        <v>382</v>
      </c>
      <c r="I25" s="106">
        <f t="shared" si="0"/>
        <v>7.2694599999999996</v>
      </c>
      <c r="J25" s="112">
        <v>423</v>
      </c>
      <c r="K25" s="107">
        <f t="shared" si="1"/>
        <v>8.04969</v>
      </c>
      <c r="L25" s="108">
        <v>446</v>
      </c>
      <c r="M25" s="109">
        <f t="shared" si="2"/>
        <v>8.4873799999999999</v>
      </c>
      <c r="N25" s="40">
        <v>433</v>
      </c>
      <c r="O25" s="106">
        <f t="shared" si="3"/>
        <v>8.2399900000000006</v>
      </c>
      <c r="P25" s="113">
        <v>479</v>
      </c>
      <c r="Q25" s="111">
        <f t="shared" si="4"/>
        <v>9.1153700000000004</v>
      </c>
      <c r="R25" s="108">
        <v>505</v>
      </c>
      <c r="S25" s="109">
        <f t="shared" si="5"/>
        <v>9.6101500000000009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x14ac:dyDescent="0.25">
      <c r="A26" s="9"/>
      <c r="B26" s="9"/>
      <c r="C26" s="102">
        <v>75</v>
      </c>
      <c r="D26" s="103">
        <v>100</v>
      </c>
      <c r="E26" s="104">
        <v>0.15</v>
      </c>
      <c r="F26" s="34" t="s">
        <v>7</v>
      </c>
      <c r="G26" s="116"/>
      <c r="H26" s="40">
        <v>419</v>
      </c>
      <c r="I26" s="106">
        <f t="shared" si="0"/>
        <v>7.9735699999999996</v>
      </c>
      <c r="J26" s="112">
        <v>456</v>
      </c>
      <c r="K26" s="107">
        <f t="shared" si="1"/>
        <v>8.6776800000000005</v>
      </c>
      <c r="L26" s="108">
        <v>477</v>
      </c>
      <c r="M26" s="109">
        <f t="shared" si="2"/>
        <v>9.0773100000000007</v>
      </c>
      <c r="N26" s="40">
        <v>475</v>
      </c>
      <c r="O26" s="106">
        <f t="shared" si="3"/>
        <v>9.0392499999999991</v>
      </c>
      <c r="P26" s="113">
        <v>516</v>
      </c>
      <c r="Q26" s="111">
        <f t="shared" si="4"/>
        <v>9.8194800000000004</v>
      </c>
      <c r="R26" s="108">
        <v>540</v>
      </c>
      <c r="S26" s="109">
        <f t="shared" si="5"/>
        <v>10.276199999999999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x14ac:dyDescent="0.25">
      <c r="A27" s="9"/>
      <c r="B27" s="9"/>
      <c r="C27" s="102">
        <v>50</v>
      </c>
      <c r="D27" s="103">
        <v>125</v>
      </c>
      <c r="E27" s="104">
        <v>0.2</v>
      </c>
      <c r="F27" s="34" t="s">
        <v>7</v>
      </c>
      <c r="G27" s="42" t="s">
        <v>8</v>
      </c>
      <c r="H27" s="115">
        <v>364</v>
      </c>
      <c r="I27" s="117">
        <f>H27*1.73*11000/1000000</f>
        <v>6.92692</v>
      </c>
      <c r="J27" s="112">
        <v>422</v>
      </c>
      <c r="K27" s="107">
        <f t="shared" si="1"/>
        <v>8.0306599999999992</v>
      </c>
      <c r="L27" s="108">
        <v>454</v>
      </c>
      <c r="M27" s="109">
        <f t="shared" si="2"/>
        <v>8.6396200000000007</v>
      </c>
      <c r="N27" s="115">
        <v>412</v>
      </c>
      <c r="O27" s="106">
        <f t="shared" si="3"/>
        <v>7.8403600000000004</v>
      </c>
      <c r="P27" s="113">
        <v>478</v>
      </c>
      <c r="Q27" s="111">
        <f>P27*11000*1.73/1000000</f>
        <v>9.0963399999999996</v>
      </c>
      <c r="R27" s="108">
        <v>515</v>
      </c>
      <c r="S27" s="109">
        <f t="shared" si="5"/>
        <v>9.8004499999999997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x14ac:dyDescent="0.25">
      <c r="A28" s="9"/>
      <c r="B28" s="9"/>
      <c r="C28" s="102">
        <v>65</v>
      </c>
      <c r="D28" s="103">
        <v>125</v>
      </c>
      <c r="E28" s="104">
        <v>0.2</v>
      </c>
      <c r="F28" s="34" t="s">
        <v>7</v>
      </c>
      <c r="G28" s="42" t="s">
        <v>8</v>
      </c>
      <c r="H28" s="115">
        <v>440</v>
      </c>
      <c r="I28" s="117">
        <f>H28*1.73*11000/1000000</f>
        <v>8.3732000000000006</v>
      </c>
      <c r="J28" s="112">
        <v>487</v>
      </c>
      <c r="K28" s="107">
        <f t="shared" si="1"/>
        <v>9.2676099999999995</v>
      </c>
      <c r="L28" s="108">
        <v>514</v>
      </c>
      <c r="M28" s="109">
        <f t="shared" si="2"/>
        <v>9.7814200000000007</v>
      </c>
      <c r="N28" s="115">
        <v>499</v>
      </c>
      <c r="O28" s="106">
        <f t="shared" si="3"/>
        <v>9.4959699999999998</v>
      </c>
      <c r="P28" s="113">
        <v>552</v>
      </c>
      <c r="Q28" s="111">
        <f>P28*11000*1.73/1000000</f>
        <v>10.50456</v>
      </c>
      <c r="R28" s="108">
        <v>582</v>
      </c>
      <c r="S28" s="109">
        <f t="shared" si="5"/>
        <v>11.07546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x14ac:dyDescent="0.25">
      <c r="A29" s="9"/>
      <c r="B29" s="9"/>
      <c r="C29" s="102">
        <v>75</v>
      </c>
      <c r="D29" s="103">
        <v>125</v>
      </c>
      <c r="E29" s="104">
        <v>0.2</v>
      </c>
      <c r="F29" s="34" t="s">
        <v>7</v>
      </c>
      <c r="G29" s="42"/>
      <c r="H29" s="35">
        <v>483</v>
      </c>
      <c r="I29" s="117">
        <f>H29*1.73*11000/1000000</f>
        <v>9.1914899999999999</v>
      </c>
      <c r="J29" s="36">
        <v>525</v>
      </c>
      <c r="K29" s="107">
        <f t="shared" si="1"/>
        <v>9.9907500000000002</v>
      </c>
      <c r="L29" s="108">
        <v>549</v>
      </c>
      <c r="M29" s="109">
        <f t="shared" si="2"/>
        <v>10.447469999999999</v>
      </c>
      <c r="N29" s="35">
        <v>548</v>
      </c>
      <c r="O29" s="106">
        <f t="shared" si="3"/>
        <v>10.42844</v>
      </c>
      <c r="P29" s="110">
        <v>595</v>
      </c>
      <c r="Q29" s="111">
        <f>P29*11000*1.73/1000000</f>
        <v>11.322850000000001</v>
      </c>
      <c r="R29" s="108">
        <v>622</v>
      </c>
      <c r="S29" s="109">
        <f t="shared" si="5"/>
        <v>11.83666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x14ac:dyDescent="0.25">
      <c r="A30" s="9"/>
      <c r="B30" s="9"/>
      <c r="C30" s="102">
        <v>50</v>
      </c>
      <c r="D30" s="34">
        <v>50</v>
      </c>
      <c r="E30" s="104">
        <v>0.05</v>
      </c>
      <c r="F30" s="118" t="s">
        <v>55</v>
      </c>
      <c r="G30" s="42" t="s">
        <v>56</v>
      </c>
      <c r="H30" s="35">
        <v>158</v>
      </c>
      <c r="I30" s="117">
        <f>H30*1.73*11000/1000000</f>
        <v>3.0067399999999997</v>
      </c>
      <c r="J30" s="112">
        <v>183</v>
      </c>
      <c r="K30" s="107">
        <f t="shared" si="1"/>
        <v>3.4824899999999994</v>
      </c>
      <c r="L30" s="108">
        <v>198</v>
      </c>
      <c r="M30" s="109">
        <f t="shared" si="2"/>
        <v>3.7679399999999998</v>
      </c>
      <c r="N30" s="115"/>
      <c r="O30" s="106"/>
      <c r="P30" s="113"/>
      <c r="Q30" s="111"/>
      <c r="R30" s="108"/>
      <c r="S30" s="10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x14ac:dyDescent="0.25">
      <c r="A31" s="9"/>
      <c r="B31" s="9"/>
      <c r="C31" s="102">
        <v>65</v>
      </c>
      <c r="D31" s="34">
        <v>50</v>
      </c>
      <c r="E31" s="104">
        <v>0.05</v>
      </c>
      <c r="F31" s="118" t="s">
        <v>55</v>
      </c>
      <c r="G31" s="42" t="s">
        <v>56</v>
      </c>
      <c r="H31" s="35">
        <v>191</v>
      </c>
      <c r="I31" s="117">
        <f t="shared" ref="I31:I62" si="6">H31*1.73*11000/1000000</f>
        <v>3.6347299999999998</v>
      </c>
      <c r="J31" s="112">
        <v>212</v>
      </c>
      <c r="K31" s="107">
        <f t="shared" si="1"/>
        <v>4.0343600000000004</v>
      </c>
      <c r="L31" s="108">
        <v>223</v>
      </c>
      <c r="M31" s="109">
        <f t="shared" si="2"/>
        <v>4.24369</v>
      </c>
      <c r="N31" s="115"/>
      <c r="O31" s="106"/>
      <c r="P31" s="113"/>
      <c r="Q31" s="111"/>
      <c r="R31" s="108"/>
      <c r="S31" s="10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x14ac:dyDescent="0.25">
      <c r="A32" s="9"/>
      <c r="B32" s="9"/>
      <c r="C32" s="102">
        <v>75</v>
      </c>
      <c r="D32" s="34">
        <v>50</v>
      </c>
      <c r="E32" s="104">
        <v>0.05</v>
      </c>
      <c r="F32" s="118" t="s">
        <v>55</v>
      </c>
      <c r="G32" s="42" t="s">
        <v>56</v>
      </c>
      <c r="H32" s="35">
        <v>209</v>
      </c>
      <c r="I32" s="117">
        <f t="shared" si="6"/>
        <v>3.9772699999999999</v>
      </c>
      <c r="J32" s="112">
        <v>228</v>
      </c>
      <c r="K32" s="107">
        <f t="shared" si="1"/>
        <v>4.3388400000000003</v>
      </c>
      <c r="L32" s="108">
        <v>238</v>
      </c>
      <c r="M32" s="109">
        <f t="shared" si="2"/>
        <v>4.5291399999999999</v>
      </c>
      <c r="N32" s="115"/>
      <c r="O32" s="106"/>
      <c r="P32" s="113"/>
      <c r="Q32" s="111"/>
      <c r="R32" s="108"/>
      <c r="S32" s="10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5">
      <c r="A33" s="9"/>
      <c r="B33" s="9"/>
      <c r="C33" s="102">
        <v>50</v>
      </c>
      <c r="D33" s="34">
        <v>100</v>
      </c>
      <c r="E33" s="104">
        <v>0.1</v>
      </c>
      <c r="F33" s="118" t="s">
        <v>55</v>
      </c>
      <c r="G33" s="42" t="s">
        <v>57</v>
      </c>
      <c r="H33" s="35">
        <v>253</v>
      </c>
      <c r="I33" s="117">
        <f t="shared" si="6"/>
        <v>4.8145899999999999</v>
      </c>
      <c r="J33" s="112">
        <v>290</v>
      </c>
      <c r="K33" s="107">
        <f t="shared" si="1"/>
        <v>5.5186999999999999</v>
      </c>
      <c r="L33" s="108">
        <v>311</v>
      </c>
      <c r="M33" s="109">
        <f t="shared" si="2"/>
        <v>5.9183300000000001</v>
      </c>
      <c r="N33" s="115">
        <v>284</v>
      </c>
      <c r="O33" s="106">
        <f t="shared" si="3"/>
        <v>5.4045199999999998</v>
      </c>
      <c r="P33" s="113">
        <v>327</v>
      </c>
      <c r="Q33" s="111">
        <f t="shared" ref="Q33:Q62" si="7">P33*11000*1.73/1000000</f>
        <v>6.22281</v>
      </c>
      <c r="R33" s="108">
        <v>351</v>
      </c>
      <c r="S33" s="109">
        <f t="shared" si="5"/>
        <v>6.6795299999999997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x14ac:dyDescent="0.25">
      <c r="A34" s="9"/>
      <c r="B34" s="9"/>
      <c r="C34" s="102">
        <v>65</v>
      </c>
      <c r="D34" s="34">
        <v>100</v>
      </c>
      <c r="E34" s="104">
        <v>0.1</v>
      </c>
      <c r="F34" s="118" t="s">
        <v>55</v>
      </c>
      <c r="G34" s="42" t="s">
        <v>57</v>
      </c>
      <c r="H34" s="35">
        <v>302</v>
      </c>
      <c r="I34" s="117">
        <f t="shared" si="6"/>
        <v>5.7470600000000003</v>
      </c>
      <c r="J34" s="112">
        <v>332</v>
      </c>
      <c r="K34" s="107">
        <f t="shared" si="1"/>
        <v>6.3179600000000002</v>
      </c>
      <c r="L34" s="108">
        <v>350</v>
      </c>
      <c r="M34" s="109">
        <f t="shared" si="2"/>
        <v>6.6604999999999999</v>
      </c>
      <c r="N34" s="115">
        <v>340</v>
      </c>
      <c r="O34" s="106">
        <f t="shared" si="3"/>
        <v>6.4702000000000011</v>
      </c>
      <c r="P34" s="113">
        <v>377</v>
      </c>
      <c r="Q34" s="111">
        <f t="shared" si="7"/>
        <v>7.1743100000000002</v>
      </c>
      <c r="R34" s="108">
        <v>398</v>
      </c>
      <c r="S34" s="109">
        <f t="shared" si="5"/>
        <v>7.5739400000000003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x14ac:dyDescent="0.25">
      <c r="A35" s="9"/>
      <c r="B35" s="9"/>
      <c r="C35" s="102">
        <v>75</v>
      </c>
      <c r="D35" s="34">
        <v>100</v>
      </c>
      <c r="E35" s="104">
        <v>0.1</v>
      </c>
      <c r="F35" s="118" t="s">
        <v>55</v>
      </c>
      <c r="G35" s="42" t="s">
        <v>57</v>
      </c>
      <c r="H35" s="35">
        <v>330</v>
      </c>
      <c r="I35" s="117">
        <f t="shared" si="6"/>
        <v>6.2798999999999996</v>
      </c>
      <c r="J35" s="112">
        <v>357</v>
      </c>
      <c r="K35" s="107">
        <f t="shared" si="1"/>
        <v>6.7937099999999999</v>
      </c>
      <c r="L35" s="108">
        <v>375</v>
      </c>
      <c r="M35" s="109">
        <f t="shared" si="2"/>
        <v>7.1362500000000004</v>
      </c>
      <c r="N35" s="115">
        <v>374</v>
      </c>
      <c r="O35" s="106">
        <f t="shared" si="3"/>
        <v>7.1172199999999997</v>
      </c>
      <c r="P35" s="113">
        <v>406</v>
      </c>
      <c r="Q35" s="111">
        <f t="shared" si="7"/>
        <v>7.7261800000000003</v>
      </c>
      <c r="R35" s="108">
        <v>437</v>
      </c>
      <c r="S35" s="109">
        <f t="shared" si="5"/>
        <v>8.3161100000000001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x14ac:dyDescent="0.25">
      <c r="A36" s="9"/>
      <c r="B36" s="9"/>
      <c r="C36" s="102">
        <v>50</v>
      </c>
      <c r="D36" s="34">
        <v>150</v>
      </c>
      <c r="E36" s="104">
        <v>0.15</v>
      </c>
      <c r="F36" s="118" t="s">
        <v>55</v>
      </c>
      <c r="G36" s="42" t="s">
        <v>58</v>
      </c>
      <c r="H36" s="115">
        <v>338</v>
      </c>
      <c r="I36" s="117">
        <f t="shared" si="6"/>
        <v>6.4321400000000004</v>
      </c>
      <c r="J36" s="112">
        <v>391</v>
      </c>
      <c r="K36" s="107">
        <f t="shared" si="1"/>
        <v>7.4407299999999994</v>
      </c>
      <c r="L36" s="108">
        <v>421</v>
      </c>
      <c r="M36" s="109">
        <f t="shared" si="2"/>
        <v>8.0116300000000003</v>
      </c>
      <c r="N36" s="115">
        <v>382</v>
      </c>
      <c r="O36" s="106">
        <f t="shared" si="3"/>
        <v>7.2694599999999996</v>
      </c>
      <c r="P36" s="113">
        <v>443</v>
      </c>
      <c r="Q36" s="111">
        <f t="shared" si="7"/>
        <v>8.4302899999999994</v>
      </c>
      <c r="R36" s="108">
        <v>476</v>
      </c>
      <c r="S36" s="109">
        <f t="shared" si="5"/>
        <v>9.0582799999999999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x14ac:dyDescent="0.25">
      <c r="A37" s="9"/>
      <c r="B37" s="9"/>
      <c r="C37" s="102">
        <v>65</v>
      </c>
      <c r="D37" s="34">
        <v>150</v>
      </c>
      <c r="E37" s="104">
        <v>0.15</v>
      </c>
      <c r="F37" s="118" t="s">
        <v>55</v>
      </c>
      <c r="G37" s="42" t="s">
        <v>58</v>
      </c>
      <c r="H37" s="115">
        <v>408</v>
      </c>
      <c r="I37" s="117">
        <f t="shared" si="6"/>
        <v>7.76424</v>
      </c>
      <c r="J37" s="112">
        <v>451</v>
      </c>
      <c r="K37" s="107">
        <f t="shared" si="1"/>
        <v>8.5825300000000002</v>
      </c>
      <c r="L37" s="108">
        <v>475</v>
      </c>
      <c r="M37" s="109">
        <f t="shared" si="2"/>
        <v>9.0392499999999991</v>
      </c>
      <c r="N37" s="115">
        <v>462</v>
      </c>
      <c r="O37" s="106">
        <f t="shared" si="3"/>
        <v>8.7918599999999998</v>
      </c>
      <c r="P37" s="113">
        <v>510</v>
      </c>
      <c r="Q37" s="111">
        <f t="shared" si="7"/>
        <v>9.7052999999999994</v>
      </c>
      <c r="R37" s="108">
        <v>538</v>
      </c>
      <c r="S37" s="109">
        <f t="shared" si="5"/>
        <v>10.23814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x14ac:dyDescent="0.25">
      <c r="A38" s="9"/>
      <c r="B38" s="9"/>
      <c r="C38" s="102">
        <v>75</v>
      </c>
      <c r="D38" s="34">
        <v>150</v>
      </c>
      <c r="E38" s="104">
        <v>0.15</v>
      </c>
      <c r="F38" s="118" t="s">
        <v>55</v>
      </c>
      <c r="G38" s="42" t="s">
        <v>58</v>
      </c>
      <c r="H38" s="115">
        <v>447</v>
      </c>
      <c r="I38" s="117">
        <f t="shared" si="6"/>
        <v>8.5064100000000007</v>
      </c>
      <c r="J38" s="112">
        <v>486</v>
      </c>
      <c r="K38" s="107">
        <f t="shared" si="1"/>
        <v>9.2485800000000005</v>
      </c>
      <c r="L38" s="108">
        <v>508</v>
      </c>
      <c r="M38" s="109">
        <f t="shared" si="2"/>
        <v>9.6672399999999996</v>
      </c>
      <c r="N38" s="115">
        <v>507</v>
      </c>
      <c r="O38" s="106">
        <f t="shared" si="3"/>
        <v>9.6482100000000006</v>
      </c>
      <c r="P38" s="113">
        <v>550</v>
      </c>
      <c r="Q38" s="111">
        <f t="shared" si="7"/>
        <v>10.4665</v>
      </c>
      <c r="R38" s="108">
        <v>575</v>
      </c>
      <c r="S38" s="109">
        <f t="shared" si="5"/>
        <v>10.94225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x14ac:dyDescent="0.25">
      <c r="A39" s="9"/>
      <c r="B39" s="9"/>
      <c r="C39" s="102">
        <v>50</v>
      </c>
      <c r="D39" s="34">
        <v>150</v>
      </c>
      <c r="E39" s="104">
        <v>0.15</v>
      </c>
      <c r="F39" s="118" t="s">
        <v>55</v>
      </c>
      <c r="G39" s="42" t="s">
        <v>59</v>
      </c>
      <c r="H39" s="115">
        <v>346</v>
      </c>
      <c r="I39" s="117">
        <f t="shared" si="6"/>
        <v>6.5843800000000003</v>
      </c>
      <c r="J39" s="112">
        <v>401</v>
      </c>
      <c r="K39" s="107">
        <f t="shared" si="1"/>
        <v>7.63103</v>
      </c>
      <c r="L39" s="108">
        <v>431</v>
      </c>
      <c r="M39" s="109">
        <f t="shared" si="2"/>
        <v>8.2019300000000008</v>
      </c>
      <c r="N39" s="115">
        <v>392</v>
      </c>
      <c r="O39" s="117">
        <f t="shared" si="3"/>
        <v>7.4597600000000002</v>
      </c>
      <c r="P39" s="113">
        <v>454</v>
      </c>
      <c r="Q39" s="111">
        <f t="shared" si="7"/>
        <v>8.6396200000000007</v>
      </c>
      <c r="R39" s="108">
        <v>488</v>
      </c>
      <c r="S39" s="109">
        <f t="shared" si="5"/>
        <v>9.2866400000000002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x14ac:dyDescent="0.25">
      <c r="A40" s="9"/>
      <c r="B40" s="9"/>
      <c r="C40" s="102">
        <v>65</v>
      </c>
      <c r="D40" s="34">
        <v>150</v>
      </c>
      <c r="E40" s="104">
        <v>0.15</v>
      </c>
      <c r="F40" s="118" t="s">
        <v>55</v>
      </c>
      <c r="G40" s="42" t="s">
        <v>59</v>
      </c>
      <c r="H40" s="115">
        <v>418</v>
      </c>
      <c r="I40" s="117">
        <f t="shared" si="6"/>
        <v>7.9545399999999997</v>
      </c>
      <c r="J40" s="112">
        <v>462</v>
      </c>
      <c r="K40" s="107">
        <f t="shared" si="1"/>
        <v>8.7918599999999998</v>
      </c>
      <c r="L40" s="108">
        <v>488</v>
      </c>
      <c r="M40" s="109">
        <f t="shared" si="2"/>
        <v>9.2866400000000002</v>
      </c>
      <c r="N40" s="115">
        <v>474</v>
      </c>
      <c r="O40" s="117">
        <f t="shared" si="3"/>
        <v>9.0202200000000001</v>
      </c>
      <c r="P40" s="113">
        <v>524</v>
      </c>
      <c r="Q40" s="111">
        <f t="shared" si="7"/>
        <v>9.9717199999999995</v>
      </c>
      <c r="R40" s="108">
        <v>552</v>
      </c>
      <c r="S40" s="109">
        <f t="shared" si="5"/>
        <v>10.50456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x14ac:dyDescent="0.25">
      <c r="A41" s="9"/>
      <c r="B41" s="9"/>
      <c r="C41" s="102">
        <v>75</v>
      </c>
      <c r="D41" s="34">
        <v>150</v>
      </c>
      <c r="E41" s="104">
        <v>0.15</v>
      </c>
      <c r="F41" s="118" t="s">
        <v>55</v>
      </c>
      <c r="G41" s="42" t="s">
        <v>59</v>
      </c>
      <c r="H41" s="115">
        <v>549</v>
      </c>
      <c r="I41" s="117">
        <f t="shared" si="6"/>
        <v>10.447469999999999</v>
      </c>
      <c r="J41" s="112">
        <v>498</v>
      </c>
      <c r="K41" s="107">
        <f t="shared" si="1"/>
        <v>9.4769400000000008</v>
      </c>
      <c r="L41" s="108">
        <v>521</v>
      </c>
      <c r="M41" s="109">
        <f t="shared" si="2"/>
        <v>9.9146300000000007</v>
      </c>
      <c r="N41" s="115">
        <v>520</v>
      </c>
      <c r="O41" s="117">
        <f t="shared" si="3"/>
        <v>9.8956</v>
      </c>
      <c r="P41" s="113">
        <v>564</v>
      </c>
      <c r="Q41" s="111">
        <f t="shared" si="7"/>
        <v>10.73292</v>
      </c>
      <c r="R41" s="108">
        <v>590</v>
      </c>
      <c r="S41" s="109">
        <f t="shared" si="5"/>
        <v>11.2277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x14ac:dyDescent="0.25">
      <c r="A42" s="9"/>
      <c r="B42" s="9"/>
      <c r="C42" s="102">
        <v>50</v>
      </c>
      <c r="D42" s="34">
        <v>175</v>
      </c>
      <c r="E42" s="104">
        <v>0.17499999999999999</v>
      </c>
      <c r="F42" s="118" t="s">
        <v>55</v>
      </c>
      <c r="G42" s="42" t="s">
        <v>60</v>
      </c>
      <c r="H42" s="115">
        <v>382</v>
      </c>
      <c r="I42" s="117">
        <f t="shared" si="6"/>
        <v>7.2694599999999996</v>
      </c>
      <c r="J42" s="112">
        <v>442</v>
      </c>
      <c r="K42" s="107">
        <f t="shared" si="1"/>
        <v>8.4112600000000004</v>
      </c>
      <c r="L42" s="108">
        <v>476</v>
      </c>
      <c r="M42" s="109">
        <f t="shared" si="2"/>
        <v>9.0582799999999999</v>
      </c>
      <c r="N42" s="115">
        <v>433</v>
      </c>
      <c r="O42" s="117">
        <f t="shared" si="3"/>
        <v>8.2399900000000006</v>
      </c>
      <c r="P42" s="113">
        <v>501</v>
      </c>
      <c r="Q42" s="111">
        <f t="shared" si="7"/>
        <v>9.5340299999999996</v>
      </c>
      <c r="R42" s="108">
        <v>539</v>
      </c>
      <c r="S42" s="109">
        <f t="shared" si="5"/>
        <v>10.25717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x14ac:dyDescent="0.25">
      <c r="A43" s="9"/>
      <c r="B43" s="9"/>
      <c r="C43" s="102">
        <v>65</v>
      </c>
      <c r="D43" s="34">
        <v>175</v>
      </c>
      <c r="E43" s="104">
        <v>0.17499999999999999</v>
      </c>
      <c r="F43" s="118" t="s">
        <v>55</v>
      </c>
      <c r="G43" s="42" t="s">
        <v>60</v>
      </c>
      <c r="H43" s="115">
        <v>462</v>
      </c>
      <c r="I43" s="117">
        <f t="shared" si="6"/>
        <v>8.7918599999999998</v>
      </c>
      <c r="J43" s="112">
        <v>510</v>
      </c>
      <c r="K43" s="107">
        <f t="shared" si="1"/>
        <v>9.7052999999999994</v>
      </c>
      <c r="L43" s="108">
        <v>538</v>
      </c>
      <c r="M43" s="109">
        <f t="shared" si="2"/>
        <v>10.23814</v>
      </c>
      <c r="N43" s="115">
        <v>523</v>
      </c>
      <c r="O43" s="117">
        <f t="shared" si="3"/>
        <v>9.9526900000000005</v>
      </c>
      <c r="P43" s="113">
        <v>578</v>
      </c>
      <c r="Q43" s="111">
        <f t="shared" si="7"/>
        <v>10.99934</v>
      </c>
      <c r="R43" s="108">
        <v>609</v>
      </c>
      <c r="S43" s="109">
        <f t="shared" si="5"/>
        <v>11.589270000000001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x14ac:dyDescent="0.25">
      <c r="A44" s="9"/>
      <c r="B44" s="9"/>
      <c r="C44" s="102">
        <v>75</v>
      </c>
      <c r="D44" s="34">
        <v>175</v>
      </c>
      <c r="E44" s="104">
        <v>0.17499999999999999</v>
      </c>
      <c r="F44" s="118" t="s">
        <v>55</v>
      </c>
      <c r="G44" s="42" t="s">
        <v>60</v>
      </c>
      <c r="H44" s="115">
        <v>507</v>
      </c>
      <c r="I44" s="117">
        <f t="shared" si="6"/>
        <v>9.6482100000000006</v>
      </c>
      <c r="J44" s="112">
        <v>550</v>
      </c>
      <c r="K44" s="107">
        <f t="shared" si="1"/>
        <v>10.4665</v>
      </c>
      <c r="L44" s="108">
        <v>575</v>
      </c>
      <c r="M44" s="109">
        <f t="shared" si="2"/>
        <v>10.94225</v>
      </c>
      <c r="N44" s="115">
        <v>574</v>
      </c>
      <c r="O44" s="117">
        <f t="shared" si="3"/>
        <v>10.923220000000001</v>
      </c>
      <c r="P44" s="113">
        <v>623</v>
      </c>
      <c r="Q44" s="111">
        <f t="shared" si="7"/>
        <v>11.855689999999999</v>
      </c>
      <c r="R44" s="108">
        <v>651</v>
      </c>
      <c r="S44" s="109">
        <f t="shared" si="5"/>
        <v>12.388529999999999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x14ac:dyDescent="0.25">
      <c r="A45" s="9"/>
      <c r="B45" s="9"/>
      <c r="C45" s="102">
        <v>50</v>
      </c>
      <c r="D45" s="34">
        <v>175</v>
      </c>
      <c r="E45" s="104">
        <v>0.17499999999999999</v>
      </c>
      <c r="F45" s="118" t="s">
        <v>55</v>
      </c>
      <c r="G45" s="42" t="s">
        <v>61</v>
      </c>
      <c r="H45" s="115">
        <v>373</v>
      </c>
      <c r="I45" s="117">
        <f t="shared" si="6"/>
        <v>7.0981899999999998</v>
      </c>
      <c r="J45" s="112">
        <v>432</v>
      </c>
      <c r="K45" s="107">
        <f t="shared" si="1"/>
        <v>8.2209599999999998</v>
      </c>
      <c r="L45" s="108">
        <v>464</v>
      </c>
      <c r="M45" s="109">
        <f t="shared" si="2"/>
        <v>8.8299199999999995</v>
      </c>
      <c r="N45" s="115">
        <v>422</v>
      </c>
      <c r="O45" s="117">
        <f t="shared" si="3"/>
        <v>8.0306599999999992</v>
      </c>
      <c r="P45" s="113">
        <v>489</v>
      </c>
      <c r="Q45" s="111">
        <f t="shared" si="7"/>
        <v>9.3056699999999992</v>
      </c>
      <c r="R45" s="108">
        <v>526</v>
      </c>
      <c r="S45" s="109">
        <f t="shared" si="5"/>
        <v>10.009779999999999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x14ac:dyDescent="0.25">
      <c r="A46" s="9"/>
      <c r="B46" s="9"/>
      <c r="C46" s="102">
        <v>65</v>
      </c>
      <c r="D46" s="34">
        <v>175</v>
      </c>
      <c r="E46" s="104">
        <v>0.17499999999999999</v>
      </c>
      <c r="F46" s="118" t="s">
        <v>55</v>
      </c>
      <c r="G46" s="42" t="s">
        <v>61</v>
      </c>
      <c r="H46" s="115">
        <v>451</v>
      </c>
      <c r="I46" s="117">
        <f t="shared" si="6"/>
        <v>8.5825300000000002</v>
      </c>
      <c r="J46" s="112">
        <v>498</v>
      </c>
      <c r="K46" s="107">
        <f t="shared" si="1"/>
        <v>9.4769400000000008</v>
      </c>
      <c r="L46" s="108">
        <v>525</v>
      </c>
      <c r="M46" s="109">
        <f t="shared" si="2"/>
        <v>9.9907500000000002</v>
      </c>
      <c r="N46" s="115">
        <v>510</v>
      </c>
      <c r="O46" s="117">
        <f t="shared" si="3"/>
        <v>9.7052999999999994</v>
      </c>
      <c r="P46" s="113">
        <v>564</v>
      </c>
      <c r="Q46" s="111">
        <f t="shared" si="7"/>
        <v>10.73292</v>
      </c>
      <c r="R46" s="108">
        <v>595</v>
      </c>
      <c r="S46" s="109">
        <f t="shared" si="5"/>
        <v>11.322849999999999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x14ac:dyDescent="0.25">
      <c r="A47" s="9"/>
      <c r="B47" s="9"/>
      <c r="C47" s="102">
        <v>75</v>
      </c>
      <c r="D47" s="34">
        <v>175</v>
      </c>
      <c r="E47" s="104">
        <v>0.17499999999999999</v>
      </c>
      <c r="F47" s="118" t="s">
        <v>55</v>
      </c>
      <c r="G47" s="42" t="s">
        <v>61</v>
      </c>
      <c r="H47" s="115">
        <v>494</v>
      </c>
      <c r="I47" s="117">
        <f t="shared" si="6"/>
        <v>9.4008199999999995</v>
      </c>
      <c r="J47" s="112">
        <v>536</v>
      </c>
      <c r="K47" s="107">
        <f t="shared" si="1"/>
        <v>10.20008</v>
      </c>
      <c r="L47" s="108">
        <v>561</v>
      </c>
      <c r="M47" s="109">
        <f t="shared" si="2"/>
        <v>10.675829999999999</v>
      </c>
      <c r="N47" s="115">
        <v>560</v>
      </c>
      <c r="O47" s="117">
        <f t="shared" si="3"/>
        <v>10.6568</v>
      </c>
      <c r="P47" s="113">
        <v>607</v>
      </c>
      <c r="Q47" s="111">
        <f t="shared" si="7"/>
        <v>11.551209999999999</v>
      </c>
      <c r="R47" s="108">
        <v>635</v>
      </c>
      <c r="S47" s="109">
        <f t="shared" si="5"/>
        <v>12.08405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x14ac:dyDescent="0.25">
      <c r="A48" s="9"/>
      <c r="B48" s="9"/>
      <c r="C48" s="102">
        <v>50</v>
      </c>
      <c r="D48" s="34">
        <v>50</v>
      </c>
      <c r="E48" s="104"/>
      <c r="F48" s="118" t="s">
        <v>62</v>
      </c>
      <c r="G48" s="42" t="s">
        <v>63</v>
      </c>
      <c r="H48" s="115">
        <v>165</v>
      </c>
      <c r="I48" s="117">
        <f t="shared" si="6"/>
        <v>3.1399499999999998</v>
      </c>
      <c r="J48" s="112">
        <v>191</v>
      </c>
      <c r="K48" s="107">
        <f t="shared" si="1"/>
        <v>3.6347299999999998</v>
      </c>
      <c r="L48" s="108">
        <v>206</v>
      </c>
      <c r="M48" s="109">
        <f t="shared" si="2"/>
        <v>3.9201800000000002</v>
      </c>
      <c r="N48" s="115"/>
      <c r="O48" s="117"/>
      <c r="P48" s="113"/>
      <c r="Q48" s="111"/>
      <c r="R48" s="108"/>
      <c r="S48" s="10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x14ac:dyDescent="0.25">
      <c r="A49" s="9"/>
      <c r="B49" s="9"/>
      <c r="C49" s="102">
        <v>65</v>
      </c>
      <c r="D49" s="34">
        <v>50</v>
      </c>
      <c r="E49" s="104"/>
      <c r="F49" s="118" t="s">
        <v>62</v>
      </c>
      <c r="G49" s="42" t="s">
        <v>63</v>
      </c>
      <c r="H49" s="115">
        <v>199</v>
      </c>
      <c r="I49" s="117">
        <f t="shared" si="6"/>
        <v>3.7869700000000002</v>
      </c>
      <c r="J49" s="112">
        <v>221</v>
      </c>
      <c r="K49" s="107">
        <f t="shared" si="1"/>
        <v>4.2056300000000002</v>
      </c>
      <c r="L49" s="108">
        <v>233</v>
      </c>
      <c r="M49" s="109">
        <f t="shared" si="2"/>
        <v>4.4339899999999997</v>
      </c>
      <c r="N49" s="115"/>
      <c r="O49" s="117"/>
      <c r="P49" s="113"/>
      <c r="Q49" s="111"/>
      <c r="R49" s="108"/>
      <c r="S49" s="10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x14ac:dyDescent="0.25">
      <c r="A50" s="9"/>
      <c r="B50" s="9"/>
      <c r="C50" s="102">
        <v>75</v>
      </c>
      <c r="D50" s="34">
        <v>50</v>
      </c>
      <c r="E50" s="104"/>
      <c r="F50" s="118" t="s">
        <v>62</v>
      </c>
      <c r="G50" s="42" t="s">
        <v>63</v>
      </c>
      <c r="H50" s="115">
        <v>219</v>
      </c>
      <c r="I50" s="117">
        <f t="shared" si="6"/>
        <v>4.1675700000000004</v>
      </c>
      <c r="J50" s="112">
        <v>238</v>
      </c>
      <c r="K50" s="107">
        <f t="shared" si="1"/>
        <v>4.5291399999999999</v>
      </c>
      <c r="L50" s="108">
        <v>249</v>
      </c>
      <c r="M50" s="109">
        <f t="shared" si="2"/>
        <v>4.7384700000000004</v>
      </c>
      <c r="N50" s="115"/>
      <c r="O50" s="117"/>
      <c r="P50" s="113"/>
      <c r="Q50" s="111"/>
      <c r="R50" s="108"/>
      <c r="S50" s="10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x14ac:dyDescent="0.25">
      <c r="A51" s="9"/>
      <c r="B51" s="9"/>
      <c r="C51" s="102">
        <v>50</v>
      </c>
      <c r="D51" s="34">
        <v>100</v>
      </c>
      <c r="E51" s="104"/>
      <c r="F51" s="118" t="s">
        <v>62</v>
      </c>
      <c r="G51" s="42" t="s">
        <v>64</v>
      </c>
      <c r="H51" s="115">
        <v>260</v>
      </c>
      <c r="I51" s="117">
        <f t="shared" si="6"/>
        <v>4.9478</v>
      </c>
      <c r="J51" s="112">
        <v>301</v>
      </c>
      <c r="K51" s="107">
        <f t="shared" si="1"/>
        <v>5.7280300000000004</v>
      </c>
      <c r="L51" s="108">
        <v>324</v>
      </c>
      <c r="M51" s="109">
        <f t="shared" si="2"/>
        <v>6.1657200000000003</v>
      </c>
      <c r="N51" s="115">
        <v>294</v>
      </c>
      <c r="O51" s="117">
        <f t="shared" si="3"/>
        <v>5.5948200000000003</v>
      </c>
      <c r="P51" s="113">
        <v>341</v>
      </c>
      <c r="Q51" s="111">
        <f t="shared" si="7"/>
        <v>6.4892300000000001</v>
      </c>
      <c r="R51" s="108">
        <v>367</v>
      </c>
      <c r="S51" s="109">
        <f t="shared" si="5"/>
        <v>6.9840099999999996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x14ac:dyDescent="0.25">
      <c r="A52" s="9"/>
      <c r="B52" s="9"/>
      <c r="C52" s="102">
        <v>65</v>
      </c>
      <c r="D52" s="34">
        <v>100</v>
      </c>
      <c r="E52" s="104"/>
      <c r="F52" s="118" t="s">
        <v>62</v>
      </c>
      <c r="G52" s="42" t="s">
        <v>64</v>
      </c>
      <c r="H52" s="115">
        <v>314</v>
      </c>
      <c r="I52" s="117">
        <f t="shared" si="6"/>
        <v>5.9754199999999997</v>
      </c>
      <c r="J52" s="112">
        <v>348</v>
      </c>
      <c r="K52" s="107">
        <f t="shared" si="1"/>
        <v>6.6224400000000001</v>
      </c>
      <c r="L52" s="108">
        <v>367</v>
      </c>
      <c r="M52" s="109">
        <f t="shared" si="2"/>
        <v>6.9840099999999996</v>
      </c>
      <c r="N52" s="115">
        <v>356</v>
      </c>
      <c r="O52" s="117">
        <f t="shared" si="3"/>
        <v>6.77468</v>
      </c>
      <c r="P52" s="113">
        <v>394</v>
      </c>
      <c r="Q52" s="111">
        <f t="shared" si="7"/>
        <v>7.4978199999999999</v>
      </c>
      <c r="R52" s="108">
        <v>415</v>
      </c>
      <c r="S52" s="109">
        <f t="shared" si="5"/>
        <v>7.897450000000001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x14ac:dyDescent="0.25">
      <c r="A53" s="9"/>
      <c r="B53" s="9"/>
      <c r="C53" s="102">
        <v>75</v>
      </c>
      <c r="D53" s="34">
        <v>100</v>
      </c>
      <c r="E53" s="104"/>
      <c r="F53" s="118" t="s">
        <v>62</v>
      </c>
      <c r="G53" s="42" t="s">
        <v>64</v>
      </c>
      <c r="H53" s="115">
        <v>345</v>
      </c>
      <c r="I53" s="117">
        <f t="shared" si="6"/>
        <v>6.5653499999999996</v>
      </c>
      <c r="J53" s="112">
        <v>375</v>
      </c>
      <c r="K53" s="107">
        <f t="shared" si="1"/>
        <v>7.1362500000000004</v>
      </c>
      <c r="L53" s="108">
        <v>392</v>
      </c>
      <c r="M53" s="109">
        <f t="shared" si="2"/>
        <v>7.4597600000000002</v>
      </c>
      <c r="N53" s="115">
        <v>391</v>
      </c>
      <c r="O53" s="117">
        <f t="shared" si="3"/>
        <v>7.4407299999999994</v>
      </c>
      <c r="P53" s="113">
        <v>424</v>
      </c>
      <c r="Q53" s="111">
        <f t="shared" si="7"/>
        <v>8.0687200000000008</v>
      </c>
      <c r="R53" s="108">
        <v>444</v>
      </c>
      <c r="S53" s="109">
        <f t="shared" si="5"/>
        <v>8.4493200000000002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x14ac:dyDescent="0.25">
      <c r="A54" s="9"/>
      <c r="B54" s="9"/>
      <c r="C54" s="102">
        <v>50</v>
      </c>
      <c r="D54" s="34">
        <v>175</v>
      </c>
      <c r="E54" s="104"/>
      <c r="F54" s="118" t="s">
        <v>62</v>
      </c>
      <c r="G54" s="42" t="s">
        <v>65</v>
      </c>
      <c r="H54" s="115">
        <v>378</v>
      </c>
      <c r="I54" s="117">
        <f t="shared" si="6"/>
        <v>7.1933399999999992</v>
      </c>
      <c r="J54" s="112">
        <v>438</v>
      </c>
      <c r="K54" s="107">
        <f t="shared" si="1"/>
        <v>8.3351400000000009</v>
      </c>
      <c r="L54" s="108">
        <v>472</v>
      </c>
      <c r="M54" s="109">
        <f t="shared" si="2"/>
        <v>8.9821600000000004</v>
      </c>
      <c r="N54" s="115">
        <v>428</v>
      </c>
      <c r="O54" s="117">
        <f t="shared" si="3"/>
        <v>8.1448399999999985</v>
      </c>
      <c r="P54" s="113">
        <v>496</v>
      </c>
      <c r="Q54" s="111">
        <f t="shared" si="7"/>
        <v>9.4388799999999993</v>
      </c>
      <c r="R54" s="108">
        <v>534</v>
      </c>
      <c r="S54" s="109">
        <f t="shared" si="5"/>
        <v>10.16202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x14ac:dyDescent="0.25">
      <c r="A55" s="9"/>
      <c r="B55" s="9"/>
      <c r="C55" s="102">
        <v>65</v>
      </c>
      <c r="D55" s="34">
        <v>175</v>
      </c>
      <c r="E55" s="104"/>
      <c r="F55" s="118" t="s">
        <v>62</v>
      </c>
      <c r="G55" s="42" t="s">
        <v>65</v>
      </c>
      <c r="H55" s="115">
        <v>459</v>
      </c>
      <c r="I55" s="117">
        <f t="shared" si="6"/>
        <v>8.7347699999999993</v>
      </c>
      <c r="J55" s="112">
        <v>507</v>
      </c>
      <c r="K55" s="107">
        <f t="shared" si="1"/>
        <v>9.6482100000000006</v>
      </c>
      <c r="L55" s="108">
        <v>535</v>
      </c>
      <c r="M55" s="109">
        <f t="shared" si="2"/>
        <v>10.181050000000001</v>
      </c>
      <c r="N55" s="115">
        <v>520</v>
      </c>
      <c r="O55" s="117">
        <f t="shared" si="3"/>
        <v>9.8956</v>
      </c>
      <c r="P55" s="113">
        <v>574</v>
      </c>
      <c r="Q55" s="111">
        <f t="shared" si="7"/>
        <v>10.923220000000001</v>
      </c>
      <c r="R55" s="108">
        <v>606</v>
      </c>
      <c r="S55" s="109">
        <f t="shared" si="5"/>
        <v>11.532179999999999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x14ac:dyDescent="0.25">
      <c r="A56" s="9"/>
      <c r="B56" s="9"/>
      <c r="C56" s="102">
        <v>75</v>
      </c>
      <c r="D56" s="34">
        <v>175</v>
      </c>
      <c r="E56" s="104"/>
      <c r="F56" s="118" t="s">
        <v>62</v>
      </c>
      <c r="G56" s="42" t="s">
        <v>65</v>
      </c>
      <c r="H56" s="115">
        <v>504</v>
      </c>
      <c r="I56" s="117">
        <f t="shared" si="6"/>
        <v>9.5911200000000001</v>
      </c>
      <c r="J56" s="112">
        <v>547</v>
      </c>
      <c r="K56" s="107">
        <f t="shared" si="1"/>
        <v>10.409409999999999</v>
      </c>
      <c r="L56" s="108">
        <v>572</v>
      </c>
      <c r="M56" s="109">
        <f t="shared" si="2"/>
        <v>10.885160000000001</v>
      </c>
      <c r="N56" s="115">
        <v>571</v>
      </c>
      <c r="O56" s="117">
        <f t="shared" si="3"/>
        <v>10.86613</v>
      </c>
      <c r="P56" s="113">
        <v>620</v>
      </c>
      <c r="Q56" s="111">
        <f t="shared" si="7"/>
        <v>11.7986</v>
      </c>
      <c r="R56" s="108">
        <v>648</v>
      </c>
      <c r="S56" s="109">
        <f t="shared" si="5"/>
        <v>12.331440000000001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x14ac:dyDescent="0.25">
      <c r="A57" s="9"/>
      <c r="B57" s="9"/>
      <c r="C57" s="102">
        <v>50</v>
      </c>
      <c r="D57" s="34">
        <v>200</v>
      </c>
      <c r="E57" s="104"/>
      <c r="F57" s="118" t="s">
        <v>62</v>
      </c>
      <c r="G57" s="42" t="s">
        <v>66</v>
      </c>
      <c r="H57" s="115"/>
      <c r="I57" s="119"/>
      <c r="J57" s="112"/>
      <c r="K57" s="107"/>
      <c r="L57" s="108"/>
      <c r="M57" s="109"/>
      <c r="N57" s="115">
        <v>468</v>
      </c>
      <c r="O57" s="117">
        <f t="shared" si="3"/>
        <v>8.9060400000000008</v>
      </c>
      <c r="P57" s="113">
        <v>542</v>
      </c>
      <c r="Q57" s="111">
        <f t="shared" si="7"/>
        <v>10.314260000000001</v>
      </c>
      <c r="R57" s="108">
        <v>584</v>
      </c>
      <c r="S57" s="109">
        <f t="shared" si="5"/>
        <v>11.113519999999999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x14ac:dyDescent="0.25">
      <c r="A58" s="9"/>
      <c r="B58" s="9"/>
      <c r="C58" s="102">
        <v>65</v>
      </c>
      <c r="D58" s="34">
        <v>200</v>
      </c>
      <c r="E58" s="104"/>
      <c r="F58" s="118" t="s">
        <v>62</v>
      </c>
      <c r="G58" s="42" t="s">
        <v>66</v>
      </c>
      <c r="H58" s="115">
        <v>494</v>
      </c>
      <c r="I58" s="119">
        <f t="shared" si="6"/>
        <v>9.4008199999999995</v>
      </c>
      <c r="J58" s="112">
        <v>544</v>
      </c>
      <c r="K58" s="107">
        <f t="shared" si="1"/>
        <v>10.352320000000001</v>
      </c>
      <c r="L58" s="108">
        <v>579</v>
      </c>
      <c r="M58" s="109">
        <f t="shared" si="2"/>
        <v>11.018370000000001</v>
      </c>
      <c r="N58" s="115">
        <v>568</v>
      </c>
      <c r="O58" s="117">
        <f t="shared" si="3"/>
        <v>10.80904</v>
      </c>
      <c r="P58" s="113">
        <v>628</v>
      </c>
      <c r="Q58" s="111">
        <f t="shared" si="7"/>
        <v>11.950839999999999</v>
      </c>
      <c r="R58" s="108">
        <v>662</v>
      </c>
      <c r="S58" s="109">
        <f t="shared" si="5"/>
        <v>12.597860000000001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x14ac:dyDescent="0.25">
      <c r="A59" s="9"/>
      <c r="B59" s="9"/>
      <c r="C59" s="102">
        <v>75</v>
      </c>
      <c r="D59" s="34">
        <v>200</v>
      </c>
      <c r="E59" s="104"/>
      <c r="F59" s="118" t="s">
        <v>62</v>
      </c>
      <c r="G59" s="42" t="s">
        <v>66</v>
      </c>
      <c r="H59" s="115">
        <v>544</v>
      </c>
      <c r="I59" s="119">
        <f t="shared" si="6"/>
        <v>10.352320000000001</v>
      </c>
      <c r="J59" s="112">
        <v>594</v>
      </c>
      <c r="K59" s="107">
        <f t="shared" si="1"/>
        <v>11.303819999999998</v>
      </c>
      <c r="L59" s="108">
        <v>624</v>
      </c>
      <c r="M59" s="109">
        <f t="shared" si="2"/>
        <v>11.87472</v>
      </c>
      <c r="N59" s="115">
        <v>624</v>
      </c>
      <c r="O59" s="117">
        <f t="shared" si="3"/>
        <v>11.87472</v>
      </c>
      <c r="P59" s="113">
        <v>678</v>
      </c>
      <c r="Q59" s="111">
        <f t="shared" si="7"/>
        <v>12.902340000000001</v>
      </c>
      <c r="R59" s="108">
        <v>708</v>
      </c>
      <c r="S59" s="109">
        <f t="shared" si="5"/>
        <v>13.473240000000001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x14ac:dyDescent="0.25">
      <c r="A60" s="9"/>
      <c r="B60" s="9"/>
      <c r="C60" s="102">
        <v>50</v>
      </c>
      <c r="D60" s="34">
        <v>50</v>
      </c>
      <c r="E60" s="104"/>
      <c r="F60" s="118" t="s">
        <v>9</v>
      </c>
      <c r="G60" s="42" t="s">
        <v>67</v>
      </c>
      <c r="H60" s="115">
        <v>147</v>
      </c>
      <c r="I60" s="119">
        <f t="shared" si="6"/>
        <v>2.7974100000000002</v>
      </c>
      <c r="J60" s="112">
        <v>170</v>
      </c>
      <c r="K60" s="107">
        <f t="shared" si="1"/>
        <v>3.2351000000000005</v>
      </c>
      <c r="L60" s="108">
        <v>183</v>
      </c>
      <c r="M60" s="109">
        <f t="shared" si="2"/>
        <v>3.4824899999999994</v>
      </c>
      <c r="N60" s="115">
        <v>166</v>
      </c>
      <c r="O60" s="117">
        <f t="shared" si="3"/>
        <v>3.1589800000000001</v>
      </c>
      <c r="P60" s="113">
        <v>193</v>
      </c>
      <c r="Q60" s="111">
        <f t="shared" si="7"/>
        <v>3.67279</v>
      </c>
      <c r="R60" s="108">
        <v>208</v>
      </c>
      <c r="S60" s="109">
        <f t="shared" si="5"/>
        <v>3.9582399999999995</v>
      </c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x14ac:dyDescent="0.25">
      <c r="A61" s="9"/>
      <c r="B61" s="9"/>
      <c r="C61" s="102">
        <v>75</v>
      </c>
      <c r="D61" s="34">
        <v>50</v>
      </c>
      <c r="E61" s="104"/>
      <c r="F61" s="118" t="s">
        <v>9</v>
      </c>
      <c r="G61" s="42" t="s">
        <v>67</v>
      </c>
      <c r="H61" s="115">
        <v>348</v>
      </c>
      <c r="I61" s="119">
        <f t="shared" si="6"/>
        <v>6.6224400000000001</v>
      </c>
      <c r="J61" s="112">
        <v>378</v>
      </c>
      <c r="K61" s="107">
        <f t="shared" si="1"/>
        <v>7.1933399999999992</v>
      </c>
      <c r="L61" s="108">
        <v>395</v>
      </c>
      <c r="M61" s="109">
        <f t="shared" si="2"/>
        <v>7.5168499999999998</v>
      </c>
      <c r="N61" s="115">
        <v>394</v>
      </c>
      <c r="O61" s="117">
        <f t="shared" si="3"/>
        <v>7.4978199999999999</v>
      </c>
      <c r="P61" s="113">
        <v>428</v>
      </c>
      <c r="Q61" s="111">
        <f t="shared" si="7"/>
        <v>8.1448400000000003</v>
      </c>
      <c r="R61" s="108">
        <v>447</v>
      </c>
      <c r="S61" s="109">
        <f t="shared" si="5"/>
        <v>8.5064100000000007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x14ac:dyDescent="0.25">
      <c r="A62" s="9"/>
      <c r="B62" s="9"/>
      <c r="C62" s="102">
        <v>75</v>
      </c>
      <c r="D62" s="34">
        <v>50</v>
      </c>
      <c r="E62" s="104"/>
      <c r="F62" s="118" t="s">
        <v>9</v>
      </c>
      <c r="G62" s="42" t="s">
        <v>67</v>
      </c>
      <c r="H62" s="115">
        <v>457</v>
      </c>
      <c r="I62" s="119">
        <f t="shared" si="6"/>
        <v>8.6967099999999995</v>
      </c>
      <c r="J62" s="112">
        <v>496</v>
      </c>
      <c r="K62" s="107">
        <f t="shared" si="1"/>
        <v>9.4388799999999993</v>
      </c>
      <c r="L62" s="108">
        <v>519</v>
      </c>
      <c r="M62" s="109">
        <f t="shared" si="2"/>
        <v>9.8765699999999992</v>
      </c>
      <c r="N62" s="115">
        <v>518</v>
      </c>
      <c r="O62" s="117">
        <f t="shared" si="3"/>
        <v>9.8575400000000002</v>
      </c>
      <c r="P62" s="113">
        <v>562</v>
      </c>
      <c r="Q62" s="111">
        <f t="shared" si="7"/>
        <v>10.69486</v>
      </c>
      <c r="R62" s="108">
        <v>588</v>
      </c>
      <c r="S62" s="109">
        <f t="shared" si="5"/>
        <v>11.189640000000001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x14ac:dyDescent="0.25">
      <c r="A63" s="9"/>
      <c r="B63" s="9"/>
      <c r="C63" s="120"/>
      <c r="D63" s="121"/>
      <c r="E63" s="122"/>
      <c r="F63" s="121"/>
      <c r="G63" s="123"/>
      <c r="H63" s="124"/>
      <c r="I63" s="125"/>
      <c r="J63" s="126"/>
      <c r="K63" s="127"/>
      <c r="L63" s="128"/>
      <c r="M63" s="129"/>
      <c r="N63" s="130"/>
      <c r="O63" s="131"/>
      <c r="P63" s="132"/>
      <c r="Q63" s="133"/>
      <c r="R63" s="128"/>
      <c r="S63" s="12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4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</row>
    <row r="68" spans="1:4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</row>
    <row r="69" spans="1:4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</row>
    <row r="70" spans="1:4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</row>
    <row r="71" spans="1:4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</row>
    <row r="72" spans="1:4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</row>
    <row r="73" spans="1:4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</row>
    <row r="74" spans="1:4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  <row r="82" spans="1:4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</row>
    <row r="83" spans="1:4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spans="1:4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</row>
    <row r="85" spans="1:4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</row>
    <row r="86" spans="1:4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</row>
    <row r="87" spans="1:4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spans="1:4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spans="1:4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spans="1:4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</row>
    <row r="91" spans="1:4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</row>
    <row r="92" spans="1:4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spans="1:4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</row>
    <row r="94" spans="1:4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spans="1:4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</row>
    <row r="96" spans="1:4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</row>
    <row r="97" spans="1:4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</row>
    <row r="98" spans="1:4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</row>
    <row r="99" spans="1:4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spans="1:4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  <row r="101" spans="1:4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</row>
    <row r="102" spans="1:4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</row>
    <row r="103" spans="1:4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</row>
    <row r="104" spans="1:4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</row>
    <row r="105" spans="1:4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</row>
    <row r="106" spans="1:4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</row>
    <row r="107" spans="1:4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</row>
    <row r="108" spans="1:4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</row>
    <row r="109" spans="1:4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</row>
    <row r="110" spans="1:4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</row>
    <row r="111" spans="1:4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</row>
    <row r="112" spans="1:4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</row>
    <row r="113" spans="1:4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</row>
    <row r="114" spans="1:4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</row>
    <row r="115" spans="1:4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</row>
    <row r="116" spans="1:4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</row>
    <row r="117" spans="1:4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</row>
    <row r="118" spans="1:4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</row>
    <row r="119" spans="1:4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</row>
    <row r="120" spans="1:4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</row>
    <row r="121" spans="1:4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</row>
    <row r="122" spans="1:4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</row>
    <row r="123" spans="1:4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</row>
    <row r="124" spans="1:4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</row>
    <row r="125" spans="1:4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</row>
    <row r="126" spans="1:4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</row>
    <row r="127" spans="1:4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</row>
    <row r="128" spans="1:4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</row>
    <row r="129" spans="1:4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</row>
    <row r="130" spans="1:4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</row>
    <row r="131" spans="1:4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</row>
    <row r="132" spans="1:4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</row>
    <row r="133" spans="1:4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</row>
    <row r="134" spans="1:4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</row>
    <row r="135" spans="1:4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</row>
    <row r="136" spans="1:4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</row>
    <row r="137" spans="1:4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</row>
    <row r="138" spans="1:4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</row>
    <row r="139" spans="1:4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</row>
    <row r="140" spans="1:4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</row>
    <row r="141" spans="1:4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</row>
    <row r="142" spans="1:4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</row>
    <row r="143" spans="1:4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</row>
    <row r="144" spans="1:4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</row>
    <row r="145" spans="1:4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</row>
    <row r="146" spans="1:4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</row>
    <row r="147" spans="1:4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</row>
    <row r="148" spans="1:4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</row>
    <row r="149" spans="1:4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</row>
    <row r="150" spans="1:4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</row>
    <row r="151" spans="1:4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</row>
    <row r="152" spans="1:4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</row>
    <row r="153" spans="1:4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</row>
    <row r="154" spans="1:4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</row>
    <row r="155" spans="1:4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</row>
    <row r="156" spans="1:4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</row>
    <row r="157" spans="1:4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</row>
    <row r="158" spans="1:4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</row>
    <row r="159" spans="1:4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</row>
    <row r="160" spans="1:4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</row>
    <row r="161" spans="1:4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1:4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1:4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</row>
    <row r="164" spans="1:4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1:4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1:4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</row>
    <row r="167" spans="1:4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</row>
    <row r="168" spans="1:4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</row>
    <row r="169" spans="1:4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</row>
    <row r="170" spans="1:4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</row>
    <row r="171" spans="1:4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</row>
    <row r="172" spans="1:4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</row>
    <row r="173" spans="1:4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</row>
    <row r="174" spans="1:4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</row>
    <row r="175" spans="1:4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</row>
    <row r="176" spans="1:4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</row>
    <row r="177" spans="1:4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</row>
    <row r="178" spans="1:4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</row>
    <row r="179" spans="1:4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</row>
    <row r="180" spans="1:4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</row>
    <row r="181" spans="1:4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</row>
    <row r="182" spans="1:4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</row>
    <row r="183" spans="1:4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</row>
    <row r="184" spans="1:4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</row>
    <row r="185" spans="1:4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</row>
    <row r="186" spans="1:4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</row>
    <row r="187" spans="1:4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</row>
    <row r="188" spans="1:4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</row>
    <row r="189" spans="1:4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</row>
    <row r="190" spans="1:4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</row>
    <row r="191" spans="1:4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</row>
    <row r="192" spans="1:4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</row>
    <row r="193" spans="1:4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</row>
    <row r="194" spans="1:4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</row>
    <row r="195" spans="1:4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</row>
    <row r="196" spans="1:4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</row>
    <row r="197" spans="1:4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</row>
    <row r="198" spans="1:4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</row>
    <row r="199" spans="1:4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</row>
    <row r="200" spans="1:4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</row>
    <row r="201" spans="1:4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</row>
    <row r="202" spans="1:4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</row>
    <row r="203" spans="1:4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</row>
    <row r="204" spans="1:4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</row>
    <row r="205" spans="1:4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</row>
    <row r="206" spans="1:4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</row>
    <row r="207" spans="1:4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</row>
    <row r="208" spans="1:4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</row>
    <row r="209" spans="1:4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</row>
    <row r="210" spans="1:4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</row>
    <row r="211" spans="1:4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</row>
    <row r="212" spans="1:4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</row>
    <row r="213" spans="1:4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</row>
    <row r="214" spans="1:4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</row>
    <row r="215" spans="1:4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</row>
    <row r="216" spans="1:4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</row>
    <row r="217" spans="1:4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</row>
    <row r="218" spans="1:4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</row>
    <row r="219" spans="1:4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</row>
    <row r="220" spans="1:4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</row>
    <row r="221" spans="1:4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</row>
    <row r="222" spans="1:4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</row>
    <row r="223" spans="1:4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</row>
    <row r="224" spans="1:4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</row>
    <row r="225" spans="1:4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</row>
    <row r="226" spans="1:4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</row>
    <row r="227" spans="1:4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</row>
    <row r="228" spans="1:4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</row>
    <row r="229" spans="1:4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</row>
    <row r="230" spans="1:45" x14ac:dyDescent="0.25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</row>
    <row r="231" spans="1:45" x14ac:dyDescent="0.25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</row>
    <row r="232" spans="1:45" x14ac:dyDescent="0.25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</row>
    <row r="233" spans="1:45" x14ac:dyDescent="0.25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</row>
    <row r="234" spans="1:45" x14ac:dyDescent="0.25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</row>
    <row r="235" spans="1:45" x14ac:dyDescent="0.25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</row>
    <row r="236" spans="1:45" x14ac:dyDescent="0.25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</row>
    <row r="237" spans="1:45" x14ac:dyDescent="0.25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</row>
    <row r="238" spans="1:45" x14ac:dyDescent="0.25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</row>
    <row r="239" spans="1:45" x14ac:dyDescent="0.25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</row>
    <row r="240" spans="1:45" x14ac:dyDescent="0.25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</row>
    <row r="241" spans="3:45" x14ac:dyDescent="0.25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</row>
    <row r="242" spans="3:45" x14ac:dyDescent="0.25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</row>
    <row r="243" spans="3:45" x14ac:dyDescent="0.25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</row>
    <row r="244" spans="3:45" x14ac:dyDescent="0.25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</row>
    <row r="245" spans="3:45" x14ac:dyDescent="0.25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</row>
    <row r="246" spans="3:45" x14ac:dyDescent="0.25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</row>
    <row r="247" spans="3:45" x14ac:dyDescent="0.25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</row>
    <row r="248" spans="3:45" x14ac:dyDescent="0.25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</row>
    <row r="249" spans="3:45" x14ac:dyDescent="0.25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</row>
    <row r="250" spans="3:45" x14ac:dyDescent="0.25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</row>
    <row r="251" spans="3:45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</row>
    <row r="252" spans="3:45" x14ac:dyDescent="0.25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</row>
    <row r="253" spans="3:45" x14ac:dyDescent="0.25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</row>
    <row r="254" spans="3:45" x14ac:dyDescent="0.25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3:45" x14ac:dyDescent="0.25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3:45" x14ac:dyDescent="0.25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3:35" x14ac:dyDescent="0.25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3:35" x14ac:dyDescent="0.25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3:35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3:35" x14ac:dyDescent="0.25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3:35" x14ac:dyDescent="0.25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3:35" x14ac:dyDescent="0.25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3:35" x14ac:dyDescent="0.25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3:35" x14ac:dyDescent="0.25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3:35" x14ac:dyDescent="0.25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3:35" x14ac:dyDescent="0.25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3:35" x14ac:dyDescent="0.25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3:35" x14ac:dyDescent="0.25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3:35" x14ac:dyDescent="0.25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3:35" x14ac:dyDescent="0.25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3:35" x14ac:dyDescent="0.25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3:35" x14ac:dyDescent="0.25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3:35" x14ac:dyDescent="0.25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3:35" x14ac:dyDescent="0.25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3:35" x14ac:dyDescent="0.25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3:35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3:35" x14ac:dyDescent="0.25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3:35" x14ac:dyDescent="0.25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3:35" x14ac:dyDescent="0.25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3:35" x14ac:dyDescent="0.25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3:35" x14ac:dyDescent="0.25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3:35" x14ac:dyDescent="0.25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3:35" x14ac:dyDescent="0.25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3:35" x14ac:dyDescent="0.25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3:35" x14ac:dyDescent="0.25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3:35" x14ac:dyDescent="0.2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3:35" x14ac:dyDescent="0.2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3:35" x14ac:dyDescent="0.2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3:35" x14ac:dyDescent="0.2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3:35" x14ac:dyDescent="0.2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3:35" x14ac:dyDescent="0.2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3:35" x14ac:dyDescent="0.2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3:35" x14ac:dyDescent="0.2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3:35" x14ac:dyDescent="0.2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3:35" x14ac:dyDescent="0.2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3:35" x14ac:dyDescent="0.2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3:35" x14ac:dyDescent="0.2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3:35" x14ac:dyDescent="0.2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3:35" x14ac:dyDescent="0.2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3:35" x14ac:dyDescent="0.25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3:35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3:35" x14ac:dyDescent="0.25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3:35" x14ac:dyDescent="0.25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3:35" x14ac:dyDescent="0.2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3:35" x14ac:dyDescent="0.2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3:35" x14ac:dyDescent="0.2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3:35" x14ac:dyDescent="0.2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3:35" x14ac:dyDescent="0.2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3:35" x14ac:dyDescent="0.2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3:35" x14ac:dyDescent="0.2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3:35" x14ac:dyDescent="0.2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3:35" x14ac:dyDescent="0.2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3:35" x14ac:dyDescent="0.2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3:35" x14ac:dyDescent="0.2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3:35" x14ac:dyDescent="0.2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3:35" x14ac:dyDescent="0.2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3:35" x14ac:dyDescent="0.2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3:35" x14ac:dyDescent="0.25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3:35" x14ac:dyDescent="0.25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3:35" x14ac:dyDescent="0.25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  <row r="321" spans="3:35" x14ac:dyDescent="0.25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</row>
    <row r="322" spans="3:35" x14ac:dyDescent="0.25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</row>
    <row r="323" spans="3:35" x14ac:dyDescent="0.25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</row>
    <row r="324" spans="3:35" x14ac:dyDescent="0.25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</row>
    <row r="325" spans="3:35" x14ac:dyDescent="0.25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</row>
    <row r="326" spans="3:35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</row>
    <row r="327" spans="3:35" x14ac:dyDescent="0.25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</row>
    <row r="328" spans="3:35" x14ac:dyDescent="0.25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</row>
    <row r="329" spans="3:35" x14ac:dyDescent="0.25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</row>
    <row r="330" spans="3:35" x14ac:dyDescent="0.25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</row>
    <row r="331" spans="3:35" x14ac:dyDescent="0.25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</row>
    <row r="332" spans="3:35" x14ac:dyDescent="0.25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</row>
    <row r="333" spans="3:35" x14ac:dyDescent="0.25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</row>
    <row r="334" spans="3:35" x14ac:dyDescent="0.25"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</row>
    <row r="335" spans="3:35" x14ac:dyDescent="0.25"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</row>
    <row r="336" spans="3:35" x14ac:dyDescent="0.25"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</row>
    <row r="337" spans="20:35" x14ac:dyDescent="0.25"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</row>
    <row r="338" spans="20:35" x14ac:dyDescent="0.25"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</row>
    <row r="339" spans="20:35" x14ac:dyDescent="0.25"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</row>
  </sheetData>
  <sheetProtection password="C032" sheet="1" objects="1" scenarios="1" autoFilter="0"/>
  <autoFilter ref="C11:G11"/>
  <mergeCells count="7">
    <mergeCell ref="C7:M7"/>
    <mergeCell ref="C8:G9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C431"/>
  <sheetViews>
    <sheetView workbookViewId="0">
      <pane xSplit="1" ySplit="13" topLeftCell="B14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RowHeight="15" x14ac:dyDescent="0.25"/>
  <cols>
    <col min="1" max="13" width="9.140625" style="10"/>
    <col min="14" max="19" width="0" style="10" hidden="1" customWidth="1"/>
    <col min="20" max="16384" width="9.140625" style="10"/>
  </cols>
  <sheetData>
    <row r="1" spans="1:5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</row>
    <row r="6" spans="1:55" ht="15" customHeight="1" x14ac:dyDescent="0.25">
      <c r="A6" s="9"/>
      <c r="B6" s="9"/>
      <c r="C6" s="209" t="s">
        <v>68</v>
      </c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134"/>
      <c r="Q6" s="134"/>
      <c r="R6" s="134"/>
      <c r="S6" s="134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55" x14ac:dyDescent="0.25">
      <c r="A7" s="9"/>
      <c r="B7" s="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134"/>
      <c r="Q7" s="134"/>
      <c r="R7" s="134"/>
      <c r="S7" s="134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55" x14ac:dyDescent="0.25">
      <c r="A8" s="9"/>
      <c r="B8" s="9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134"/>
      <c r="Q8" s="134"/>
      <c r="R8" s="134"/>
      <c r="S8" s="134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55" x14ac:dyDescent="0.25">
      <c r="A9" s="9"/>
      <c r="B9" s="9"/>
      <c r="C9" s="135"/>
      <c r="D9" s="136" t="s">
        <v>6</v>
      </c>
      <c r="E9" s="136"/>
      <c r="F9" s="137"/>
      <c r="G9" s="84"/>
      <c r="H9" s="58" t="s">
        <v>42</v>
      </c>
      <c r="I9" s="59"/>
      <c r="J9" s="60"/>
      <c r="K9" s="59"/>
      <c r="L9" s="60"/>
      <c r="M9" s="61"/>
      <c r="N9" s="58" t="s">
        <v>43</v>
      </c>
      <c r="O9" s="59"/>
      <c r="P9" s="60"/>
      <c r="Q9" s="59"/>
      <c r="R9" s="60"/>
      <c r="S9" s="61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55" x14ac:dyDescent="0.25">
      <c r="A10" s="9"/>
      <c r="B10" s="9"/>
      <c r="C10" s="138"/>
      <c r="D10" s="139" t="s">
        <v>69</v>
      </c>
      <c r="E10" s="139"/>
      <c r="F10" s="140" t="s">
        <v>48</v>
      </c>
      <c r="G10" s="141" t="s">
        <v>49</v>
      </c>
      <c r="H10" s="62" t="s">
        <v>44</v>
      </c>
      <c r="I10" s="63"/>
      <c r="J10" s="64" t="s">
        <v>45</v>
      </c>
      <c r="K10" s="65"/>
      <c r="L10" s="66" t="s">
        <v>46</v>
      </c>
      <c r="M10" s="67"/>
      <c r="N10" s="62" t="s">
        <v>44</v>
      </c>
      <c r="O10" s="63"/>
      <c r="P10" s="64" t="s">
        <v>45</v>
      </c>
      <c r="Q10" s="65"/>
      <c r="R10" s="66" t="s">
        <v>46</v>
      </c>
      <c r="S10" s="67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55" x14ac:dyDescent="0.25">
      <c r="A11" s="9"/>
      <c r="B11" s="9"/>
      <c r="C11" s="142" t="s">
        <v>70</v>
      </c>
      <c r="D11" s="143" t="s">
        <v>11</v>
      </c>
      <c r="E11" s="143" t="s">
        <v>12</v>
      </c>
      <c r="F11" s="144" t="s">
        <v>8</v>
      </c>
      <c r="G11" s="144" t="s">
        <v>8</v>
      </c>
      <c r="H11" s="76" t="s">
        <v>50</v>
      </c>
      <c r="I11" s="77" t="s">
        <v>51</v>
      </c>
      <c r="J11" s="145" t="s">
        <v>50</v>
      </c>
      <c r="K11" s="146" t="s">
        <v>51</v>
      </c>
      <c r="L11" s="80" t="s">
        <v>50</v>
      </c>
      <c r="M11" s="81" t="s">
        <v>51</v>
      </c>
      <c r="N11" s="76" t="s">
        <v>50</v>
      </c>
      <c r="O11" s="77" t="s">
        <v>51</v>
      </c>
      <c r="P11" s="145" t="s">
        <v>50</v>
      </c>
      <c r="Q11" s="146" t="s">
        <v>51</v>
      </c>
      <c r="R11" s="80" t="s">
        <v>50</v>
      </c>
      <c r="S11" s="81" t="s">
        <v>51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55" hidden="1" x14ac:dyDescent="0.25">
      <c r="A12" s="9"/>
      <c r="B12" s="9"/>
      <c r="C12" s="147"/>
      <c r="D12" s="32"/>
      <c r="E12" s="32"/>
      <c r="F12" s="32"/>
      <c r="G12" s="32"/>
      <c r="H12" s="148"/>
      <c r="I12" s="148"/>
      <c r="J12" s="57"/>
      <c r="K12" s="57"/>
      <c r="L12" s="149"/>
      <c r="M12" s="149"/>
      <c r="N12" s="148"/>
      <c r="O12" s="148"/>
      <c r="P12" s="57"/>
      <c r="Q12" s="57"/>
      <c r="R12" s="149"/>
      <c r="S12" s="14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55" hidden="1" x14ac:dyDescent="0.25">
      <c r="A13" s="9"/>
      <c r="B13" s="9"/>
      <c r="C13" s="147"/>
      <c r="D13" s="32"/>
      <c r="E13" s="150"/>
      <c r="F13" s="103"/>
      <c r="G13" s="103"/>
      <c r="H13" s="85"/>
      <c r="I13" s="86"/>
      <c r="J13" s="151"/>
      <c r="K13" s="152"/>
      <c r="L13" s="89"/>
      <c r="M13" s="89"/>
      <c r="N13" s="85"/>
      <c r="O13" s="86"/>
      <c r="P13" s="151"/>
      <c r="Q13" s="152"/>
      <c r="R13" s="89"/>
      <c r="S13" s="8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55" x14ac:dyDescent="0.25">
      <c r="A14" s="9"/>
      <c r="B14" s="9"/>
      <c r="C14" s="153">
        <v>50</v>
      </c>
      <c r="D14" s="154">
        <v>13</v>
      </c>
      <c r="E14" s="155">
        <v>1.7000000000000001E-2</v>
      </c>
      <c r="F14" s="156" t="s">
        <v>7</v>
      </c>
      <c r="G14" s="157" t="s">
        <v>54</v>
      </c>
      <c r="H14" s="158">
        <v>79</v>
      </c>
      <c r="I14" s="159">
        <f>H14*1.73*20000/1000000</f>
        <v>2.7333999999999996</v>
      </c>
      <c r="J14" s="28">
        <v>92</v>
      </c>
      <c r="K14" s="160">
        <f>J14*1.73*20000/1000000</f>
        <v>3.1831999999999998</v>
      </c>
      <c r="L14" s="161">
        <v>99</v>
      </c>
      <c r="M14" s="162">
        <f>L14*1.73*20000/1000000</f>
        <v>3.4253999999999998</v>
      </c>
      <c r="N14" s="163"/>
      <c r="O14" s="164"/>
      <c r="P14" s="97"/>
      <c r="Q14" s="160"/>
      <c r="R14" s="165"/>
      <c r="S14" s="162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55" x14ac:dyDescent="0.25">
      <c r="A15" s="9"/>
      <c r="B15" s="9"/>
      <c r="C15" s="153">
        <v>50</v>
      </c>
      <c r="D15" s="154"/>
      <c r="E15" s="155">
        <v>2.5000000000000001E-2</v>
      </c>
      <c r="F15" s="156" t="s">
        <v>7</v>
      </c>
      <c r="G15" s="157" t="s">
        <v>54</v>
      </c>
      <c r="H15" s="166">
        <v>98</v>
      </c>
      <c r="I15" s="63">
        <f t="shared" ref="I15:I55" si="0">H15*1.73*20000/1000000</f>
        <v>3.3908</v>
      </c>
      <c r="J15" s="112">
        <v>114</v>
      </c>
      <c r="K15" s="65">
        <f t="shared" ref="K15:K55" si="1">J15*1.73*20000/1000000</f>
        <v>3.9443999999999999</v>
      </c>
      <c r="L15" s="167">
        <v>123</v>
      </c>
      <c r="M15" s="67">
        <f t="shared" ref="M15:M55" si="2">L15*1.73*20000/1000000</f>
        <v>4.2557999999999998</v>
      </c>
      <c r="N15" s="168"/>
      <c r="O15" s="168"/>
      <c r="P15" s="169"/>
      <c r="Q15" s="65"/>
      <c r="R15" s="170"/>
      <c r="S15" s="67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55" x14ac:dyDescent="0.25">
      <c r="A16" s="9"/>
      <c r="B16" s="9"/>
      <c r="C16" s="153">
        <v>50</v>
      </c>
      <c r="D16" s="154"/>
      <c r="E16" s="171">
        <v>0.04</v>
      </c>
      <c r="F16" s="156" t="s">
        <v>7</v>
      </c>
      <c r="G16" s="157" t="s">
        <v>54</v>
      </c>
      <c r="H16" s="166">
        <v>135</v>
      </c>
      <c r="I16" s="63">
        <f t="shared" si="0"/>
        <v>4.6710000000000003</v>
      </c>
      <c r="J16" s="112">
        <v>157</v>
      </c>
      <c r="K16" s="65">
        <f t="shared" si="1"/>
        <v>5.4321999999999999</v>
      </c>
      <c r="L16" s="167">
        <v>169</v>
      </c>
      <c r="M16" s="67">
        <f t="shared" si="2"/>
        <v>5.8474000000000004</v>
      </c>
      <c r="N16" s="168"/>
      <c r="O16" s="168"/>
      <c r="P16" s="169"/>
      <c r="Q16" s="65"/>
      <c r="R16" s="170"/>
      <c r="S16" s="67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x14ac:dyDescent="0.25">
      <c r="A17" s="9"/>
      <c r="B17" s="9"/>
      <c r="C17" s="153">
        <v>50</v>
      </c>
      <c r="D17" s="154">
        <v>16</v>
      </c>
      <c r="E17" s="155">
        <v>2.5000000000000001E-2</v>
      </c>
      <c r="F17" s="156" t="s">
        <v>7</v>
      </c>
      <c r="G17" s="157" t="s">
        <v>8</v>
      </c>
      <c r="H17" s="35">
        <v>99</v>
      </c>
      <c r="I17" s="63">
        <f t="shared" si="0"/>
        <v>3.4253999999999998</v>
      </c>
      <c r="J17" s="112">
        <v>114</v>
      </c>
      <c r="K17" s="65">
        <f t="shared" si="1"/>
        <v>3.9443999999999999</v>
      </c>
      <c r="L17" s="167">
        <v>123</v>
      </c>
      <c r="M17" s="67">
        <f t="shared" si="2"/>
        <v>4.2557999999999998</v>
      </c>
      <c r="N17" s="168"/>
      <c r="O17" s="168"/>
      <c r="P17" s="107"/>
      <c r="Q17" s="65"/>
      <c r="R17" s="170"/>
      <c r="S17" s="67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x14ac:dyDescent="0.25">
      <c r="A18" s="9"/>
      <c r="B18" s="9"/>
      <c r="C18" s="153">
        <v>50</v>
      </c>
      <c r="D18" s="154">
        <v>32</v>
      </c>
      <c r="E18" s="171">
        <v>0.05</v>
      </c>
      <c r="F18" s="172" t="s">
        <v>7</v>
      </c>
      <c r="G18" s="157"/>
      <c r="H18" s="173">
        <v>155</v>
      </c>
      <c r="I18" s="63">
        <f t="shared" si="0"/>
        <v>5.3630000000000004</v>
      </c>
      <c r="J18" s="112">
        <v>180</v>
      </c>
      <c r="K18" s="65">
        <f t="shared" si="1"/>
        <v>6.2279999999999998</v>
      </c>
      <c r="L18" s="167">
        <v>194</v>
      </c>
      <c r="M18" s="67">
        <f t="shared" si="2"/>
        <v>6.7123999999999997</v>
      </c>
      <c r="N18" s="106"/>
      <c r="O18" s="168"/>
      <c r="P18" s="169"/>
      <c r="Q18" s="65"/>
      <c r="R18" s="170"/>
      <c r="S18" s="67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x14ac:dyDescent="0.25">
      <c r="A19" s="9"/>
      <c r="B19" s="9"/>
      <c r="C19" s="153">
        <v>50</v>
      </c>
      <c r="D19" s="154"/>
      <c r="E19" s="155">
        <v>5.8000000000000003E-2</v>
      </c>
      <c r="F19" s="172" t="s">
        <v>7</v>
      </c>
      <c r="G19" s="157"/>
      <c r="H19" s="173">
        <v>167</v>
      </c>
      <c r="I19" s="63">
        <f t="shared" si="0"/>
        <v>5.7782000000000009</v>
      </c>
      <c r="J19" s="112">
        <v>193</v>
      </c>
      <c r="K19" s="65">
        <f t="shared" si="1"/>
        <v>6.6778000000000004</v>
      </c>
      <c r="L19" s="167">
        <v>208</v>
      </c>
      <c r="M19" s="67">
        <f t="shared" si="2"/>
        <v>7.1967999999999988</v>
      </c>
      <c r="N19" s="40">
        <v>189</v>
      </c>
      <c r="O19" s="106">
        <f>N19*1.73*20000/1000000</f>
        <v>6.5393999999999988</v>
      </c>
      <c r="P19" s="112">
        <v>219</v>
      </c>
      <c r="Q19" s="65">
        <f>P19*1.73*20000/1000000</f>
        <v>7.5773999999999999</v>
      </c>
      <c r="R19" s="108">
        <v>236</v>
      </c>
      <c r="S19" s="109">
        <f>R19*1.73*20000/1000000</f>
        <v>8.1655999999999995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x14ac:dyDescent="0.25">
      <c r="A20" s="9"/>
      <c r="B20" s="9"/>
      <c r="C20" s="153">
        <v>50</v>
      </c>
      <c r="D20" s="154"/>
      <c r="E20" s="155">
        <v>7.4999999999999997E-2</v>
      </c>
      <c r="F20" s="174" t="s">
        <v>7</v>
      </c>
      <c r="G20" s="157" t="s">
        <v>8</v>
      </c>
      <c r="H20" s="35">
        <v>192</v>
      </c>
      <c r="I20" s="63">
        <f t="shared" si="0"/>
        <v>6.6431999999999993</v>
      </c>
      <c r="J20" s="112">
        <v>223</v>
      </c>
      <c r="K20" s="65">
        <f t="shared" si="1"/>
        <v>7.7157999999999998</v>
      </c>
      <c r="L20" s="108">
        <v>240</v>
      </c>
      <c r="M20" s="67">
        <f t="shared" si="2"/>
        <v>8.3040000000000003</v>
      </c>
      <c r="N20" s="40">
        <v>218</v>
      </c>
      <c r="O20" s="106">
        <f>N20*1.73*20000/1000000</f>
        <v>7.5427999999999997</v>
      </c>
      <c r="P20" s="112">
        <v>253</v>
      </c>
      <c r="Q20" s="65">
        <f>P20*1.73*20000/1000000</f>
        <v>8.7538</v>
      </c>
      <c r="R20" s="108">
        <v>272</v>
      </c>
      <c r="S20" s="109">
        <f>R20*1.73*20000/1000000</f>
        <v>9.4111999999999991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x14ac:dyDescent="0.25">
      <c r="A21" s="9"/>
      <c r="B21" s="9"/>
      <c r="C21" s="153">
        <v>50</v>
      </c>
      <c r="D21" s="154">
        <v>70</v>
      </c>
      <c r="E21" s="175">
        <v>0.1</v>
      </c>
      <c r="F21" s="156" t="s">
        <v>7</v>
      </c>
      <c r="G21" s="157" t="s">
        <v>8</v>
      </c>
      <c r="H21" s="35">
        <v>237</v>
      </c>
      <c r="I21" s="63">
        <f t="shared" si="0"/>
        <v>8.2002000000000006</v>
      </c>
      <c r="J21" s="112">
        <v>275</v>
      </c>
      <c r="K21" s="65">
        <f t="shared" si="1"/>
        <v>9.5150000000000006</v>
      </c>
      <c r="L21" s="108">
        <v>296</v>
      </c>
      <c r="M21" s="67">
        <f t="shared" si="2"/>
        <v>10.2416</v>
      </c>
      <c r="N21" s="40">
        <v>269</v>
      </c>
      <c r="O21" s="106">
        <f>N21*1.73*20000/1000000</f>
        <v>9.3073999999999995</v>
      </c>
      <c r="P21" s="112">
        <v>312</v>
      </c>
      <c r="Q21" s="65">
        <f>P21*1.73*20000/1000000</f>
        <v>10.795199999999999</v>
      </c>
      <c r="R21" s="108">
        <v>336</v>
      </c>
      <c r="S21" s="109">
        <f>R21*1.73*20000/1000000</f>
        <v>11.6256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x14ac:dyDescent="0.25">
      <c r="A22" s="9"/>
      <c r="B22" s="9"/>
      <c r="C22" s="153">
        <v>65</v>
      </c>
      <c r="D22" s="154">
        <v>70</v>
      </c>
      <c r="E22" s="175">
        <v>0.1</v>
      </c>
      <c r="F22" s="176" t="s">
        <v>71</v>
      </c>
      <c r="G22" s="177"/>
      <c r="H22" s="35">
        <v>297</v>
      </c>
      <c r="I22" s="63">
        <f t="shared" si="0"/>
        <v>10.276199999999998</v>
      </c>
      <c r="J22" s="112">
        <v>328</v>
      </c>
      <c r="K22" s="65">
        <f t="shared" si="1"/>
        <v>11.348799999999999</v>
      </c>
      <c r="L22" s="108">
        <v>347</v>
      </c>
      <c r="M22" s="109">
        <f t="shared" si="2"/>
        <v>12.006199999999998</v>
      </c>
      <c r="N22" s="35">
        <v>336</v>
      </c>
      <c r="O22" s="106">
        <f>N22*1.73*20000/1000000</f>
        <v>11.6256</v>
      </c>
      <c r="P22" s="36">
        <v>372</v>
      </c>
      <c r="Q22" s="65">
        <f>P22*1.73*20000/1000000</f>
        <v>12.871199999999998</v>
      </c>
      <c r="R22" s="108">
        <v>393</v>
      </c>
      <c r="S22" s="109">
        <f>R22*1.73*20000/1000000</f>
        <v>13.597799999999999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x14ac:dyDescent="0.25">
      <c r="A23" s="9"/>
      <c r="B23" s="9"/>
      <c r="C23" s="153">
        <v>75</v>
      </c>
      <c r="D23" s="178">
        <v>70</v>
      </c>
      <c r="E23" s="175">
        <v>0.1</v>
      </c>
      <c r="F23" s="176" t="s">
        <v>7</v>
      </c>
      <c r="G23" s="157"/>
      <c r="H23" s="35">
        <v>325</v>
      </c>
      <c r="I23" s="63">
        <f t="shared" si="0"/>
        <v>11.244999999999999</v>
      </c>
      <c r="J23" s="112">
        <v>353</v>
      </c>
      <c r="K23" s="65">
        <f t="shared" si="1"/>
        <v>12.213799999999997</v>
      </c>
      <c r="L23" s="108">
        <v>370</v>
      </c>
      <c r="M23" s="109">
        <f t="shared" si="2"/>
        <v>12.802</v>
      </c>
      <c r="N23" s="35">
        <v>368</v>
      </c>
      <c r="O23" s="106">
        <f>N23*1.73*20000/1000000</f>
        <v>12.732799999999999</v>
      </c>
      <c r="P23" s="112">
        <v>400</v>
      </c>
      <c r="Q23" s="65">
        <f>P23*1.73*20000/1000000</f>
        <v>13.84</v>
      </c>
      <c r="R23" s="108">
        <v>419</v>
      </c>
      <c r="S23" s="109">
        <f t="shared" ref="S23:S55" si="3">R23*1.73*20000/1000000</f>
        <v>14.497400000000001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x14ac:dyDescent="0.25">
      <c r="A24" s="9"/>
      <c r="B24" s="9"/>
      <c r="C24" s="153">
        <v>50</v>
      </c>
      <c r="D24" s="178">
        <v>100</v>
      </c>
      <c r="E24" s="171">
        <v>0.15</v>
      </c>
      <c r="F24" s="176" t="s">
        <v>7</v>
      </c>
      <c r="G24" s="157"/>
      <c r="H24" s="35">
        <v>309</v>
      </c>
      <c r="I24" s="63">
        <f t="shared" si="0"/>
        <v>10.691400000000002</v>
      </c>
      <c r="J24" s="112">
        <v>358</v>
      </c>
      <c r="K24" s="65">
        <f t="shared" si="1"/>
        <v>12.386799999999999</v>
      </c>
      <c r="L24" s="108">
        <v>385</v>
      </c>
      <c r="M24" s="109">
        <f t="shared" si="2"/>
        <v>13.321</v>
      </c>
      <c r="N24" s="35">
        <v>350</v>
      </c>
      <c r="O24" s="106">
        <f t="shared" ref="O24:O55" si="4">N24*1.73*20000/1000000</f>
        <v>12.11</v>
      </c>
      <c r="P24" s="112">
        <v>405</v>
      </c>
      <c r="Q24" s="65">
        <f t="shared" ref="Q24:Q55" si="5">P24*1.73*20000/1000000</f>
        <v>14.013</v>
      </c>
      <c r="R24" s="167">
        <v>437</v>
      </c>
      <c r="S24" s="109">
        <f t="shared" si="3"/>
        <v>15.120200000000001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x14ac:dyDescent="0.25">
      <c r="A25" s="9"/>
      <c r="B25" s="9"/>
      <c r="C25" s="153">
        <v>65</v>
      </c>
      <c r="D25" s="178">
        <v>100</v>
      </c>
      <c r="E25" s="171">
        <v>0.15</v>
      </c>
      <c r="F25" s="176" t="s">
        <v>7</v>
      </c>
      <c r="G25" s="157"/>
      <c r="H25" s="35">
        <v>382</v>
      </c>
      <c r="I25" s="63">
        <f t="shared" si="0"/>
        <v>13.2172</v>
      </c>
      <c r="J25" s="112">
        <v>423</v>
      </c>
      <c r="K25" s="65">
        <f t="shared" si="1"/>
        <v>14.6358</v>
      </c>
      <c r="L25" s="108">
        <v>446</v>
      </c>
      <c r="M25" s="109">
        <f t="shared" si="2"/>
        <v>15.4316</v>
      </c>
      <c r="N25" s="35">
        <v>433</v>
      </c>
      <c r="O25" s="106">
        <f t="shared" si="4"/>
        <v>14.9818</v>
      </c>
      <c r="P25" s="112">
        <v>479</v>
      </c>
      <c r="Q25" s="65">
        <f t="shared" si="5"/>
        <v>16.573399999999999</v>
      </c>
      <c r="R25" s="167">
        <v>505</v>
      </c>
      <c r="S25" s="109">
        <f t="shared" si="3"/>
        <v>17.472999999999999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x14ac:dyDescent="0.25">
      <c r="A26" s="9"/>
      <c r="B26" s="9"/>
      <c r="C26" s="153">
        <v>75</v>
      </c>
      <c r="D26" s="178">
        <v>100</v>
      </c>
      <c r="E26" s="171">
        <v>0.15</v>
      </c>
      <c r="F26" s="176" t="s">
        <v>7</v>
      </c>
      <c r="G26" s="157"/>
      <c r="H26" s="35">
        <v>419</v>
      </c>
      <c r="I26" s="63">
        <f t="shared" si="0"/>
        <v>14.497400000000001</v>
      </c>
      <c r="J26" s="112">
        <v>456</v>
      </c>
      <c r="K26" s="65">
        <f t="shared" si="1"/>
        <v>15.7776</v>
      </c>
      <c r="L26" s="108">
        <v>477</v>
      </c>
      <c r="M26" s="109">
        <f t="shared" si="2"/>
        <v>16.504200000000001</v>
      </c>
      <c r="N26" s="35">
        <v>475</v>
      </c>
      <c r="O26" s="106">
        <f t="shared" si="4"/>
        <v>16.434999999999999</v>
      </c>
      <c r="P26" s="112">
        <v>516</v>
      </c>
      <c r="Q26" s="65">
        <f t="shared" si="5"/>
        <v>17.8536</v>
      </c>
      <c r="R26" s="108">
        <v>540</v>
      </c>
      <c r="S26" s="109">
        <f t="shared" si="3"/>
        <v>18.684000000000001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x14ac:dyDescent="0.25">
      <c r="A27" s="9"/>
      <c r="B27" s="9"/>
      <c r="C27" s="153">
        <v>50</v>
      </c>
      <c r="D27" s="178">
        <v>125</v>
      </c>
      <c r="E27" s="175">
        <v>0.2</v>
      </c>
      <c r="F27" s="176" t="s">
        <v>7</v>
      </c>
      <c r="G27" s="157"/>
      <c r="H27" s="35">
        <v>371</v>
      </c>
      <c r="I27" s="63">
        <f t="shared" si="0"/>
        <v>12.836600000000001</v>
      </c>
      <c r="J27" s="112">
        <v>430</v>
      </c>
      <c r="K27" s="65">
        <f t="shared" si="1"/>
        <v>14.878</v>
      </c>
      <c r="L27" s="108">
        <v>462</v>
      </c>
      <c r="M27" s="109">
        <f t="shared" si="2"/>
        <v>15.985200000000001</v>
      </c>
      <c r="N27" s="35">
        <v>420</v>
      </c>
      <c r="O27" s="106">
        <f t="shared" si="4"/>
        <v>14.532</v>
      </c>
      <c r="P27" s="112">
        <v>487</v>
      </c>
      <c r="Q27" s="65">
        <f t="shared" si="5"/>
        <v>16.850200000000001</v>
      </c>
      <c r="R27" s="167">
        <v>524</v>
      </c>
      <c r="S27" s="109">
        <f t="shared" si="3"/>
        <v>18.130400000000002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x14ac:dyDescent="0.25">
      <c r="A28" s="9"/>
      <c r="B28" s="9"/>
      <c r="C28" s="153">
        <v>65</v>
      </c>
      <c r="D28" s="178">
        <v>125</v>
      </c>
      <c r="E28" s="175">
        <v>0.2</v>
      </c>
      <c r="F28" s="176" t="s">
        <v>7</v>
      </c>
      <c r="G28" s="157"/>
      <c r="H28" s="35">
        <v>440</v>
      </c>
      <c r="I28" s="63">
        <f t="shared" si="0"/>
        <v>15.224</v>
      </c>
      <c r="J28" s="112">
        <v>487</v>
      </c>
      <c r="K28" s="65">
        <f t="shared" si="1"/>
        <v>16.850200000000001</v>
      </c>
      <c r="L28" s="108">
        <v>514</v>
      </c>
      <c r="M28" s="109">
        <f t="shared" si="2"/>
        <v>17.784400000000002</v>
      </c>
      <c r="N28" s="35">
        <v>499</v>
      </c>
      <c r="O28" s="106">
        <f t="shared" si="4"/>
        <v>17.2654</v>
      </c>
      <c r="P28" s="112">
        <v>552</v>
      </c>
      <c r="Q28" s="65">
        <f t="shared" si="5"/>
        <v>19.0992</v>
      </c>
      <c r="R28" s="167">
        <v>582</v>
      </c>
      <c r="S28" s="109">
        <f t="shared" si="3"/>
        <v>20.1372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x14ac:dyDescent="0.25">
      <c r="A29" s="9"/>
      <c r="B29" s="9"/>
      <c r="C29" s="153">
        <v>75</v>
      </c>
      <c r="D29" s="178">
        <v>125</v>
      </c>
      <c r="E29" s="175">
        <v>0.2</v>
      </c>
      <c r="F29" s="176" t="s">
        <v>7</v>
      </c>
      <c r="G29" s="157"/>
      <c r="H29" s="35">
        <v>483</v>
      </c>
      <c r="I29" s="63">
        <f t="shared" si="0"/>
        <v>16.7118</v>
      </c>
      <c r="J29" s="112">
        <v>525</v>
      </c>
      <c r="K29" s="65">
        <f t="shared" si="1"/>
        <v>18.164999999999999</v>
      </c>
      <c r="L29" s="108">
        <v>549</v>
      </c>
      <c r="M29" s="109">
        <f t="shared" si="2"/>
        <v>18.9954</v>
      </c>
      <c r="N29" s="35">
        <v>548</v>
      </c>
      <c r="O29" s="106">
        <f t="shared" si="4"/>
        <v>18.960799999999999</v>
      </c>
      <c r="P29" s="112">
        <v>595</v>
      </c>
      <c r="Q29" s="65">
        <f t="shared" si="5"/>
        <v>20.587</v>
      </c>
      <c r="R29" s="167">
        <v>622</v>
      </c>
      <c r="S29" s="109">
        <f t="shared" si="3"/>
        <v>21.5212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x14ac:dyDescent="0.25">
      <c r="A30" s="9"/>
      <c r="B30" s="9"/>
      <c r="C30" s="153">
        <v>50</v>
      </c>
      <c r="D30" s="178">
        <v>50</v>
      </c>
      <c r="E30" s="171">
        <v>0.05</v>
      </c>
      <c r="F30" s="176" t="s">
        <v>55</v>
      </c>
      <c r="G30" s="157" t="s">
        <v>72</v>
      </c>
      <c r="H30" s="35">
        <v>158</v>
      </c>
      <c r="I30" s="63">
        <f t="shared" si="0"/>
        <v>5.4667999999999992</v>
      </c>
      <c r="J30" s="112">
        <v>183</v>
      </c>
      <c r="K30" s="65">
        <f t="shared" si="1"/>
        <v>6.3317999999999994</v>
      </c>
      <c r="L30" s="108">
        <v>198</v>
      </c>
      <c r="M30" s="109">
        <f t="shared" si="2"/>
        <v>6.8507999999999996</v>
      </c>
      <c r="N30" s="179"/>
      <c r="O30" s="106"/>
      <c r="P30" s="112"/>
      <c r="Q30" s="65"/>
      <c r="R30" s="211"/>
      <c r="S30" s="21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x14ac:dyDescent="0.25">
      <c r="A31" s="9"/>
      <c r="B31" s="9"/>
      <c r="C31" s="153">
        <v>50</v>
      </c>
      <c r="D31" s="178">
        <v>100</v>
      </c>
      <c r="E31" s="175">
        <v>0.1</v>
      </c>
      <c r="F31" s="176" t="s">
        <v>55</v>
      </c>
      <c r="G31" s="157" t="s">
        <v>57</v>
      </c>
      <c r="H31" s="35">
        <v>253</v>
      </c>
      <c r="I31" s="63">
        <f t="shared" si="0"/>
        <v>8.7538</v>
      </c>
      <c r="J31" s="112">
        <v>290</v>
      </c>
      <c r="K31" s="65">
        <f t="shared" si="1"/>
        <v>10.034000000000001</v>
      </c>
      <c r="L31" s="108">
        <v>311</v>
      </c>
      <c r="M31" s="109">
        <f t="shared" si="2"/>
        <v>10.7606</v>
      </c>
      <c r="N31" s="35">
        <v>284</v>
      </c>
      <c r="O31" s="106">
        <f t="shared" si="4"/>
        <v>9.8263999999999996</v>
      </c>
      <c r="P31" s="112">
        <v>327</v>
      </c>
      <c r="Q31" s="65">
        <f t="shared" si="5"/>
        <v>11.3142</v>
      </c>
      <c r="R31" s="108">
        <v>351</v>
      </c>
      <c r="S31" s="109">
        <f t="shared" si="3"/>
        <v>12.144600000000001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x14ac:dyDescent="0.25">
      <c r="A32" s="9"/>
      <c r="B32" s="9"/>
      <c r="C32" s="153">
        <v>65</v>
      </c>
      <c r="D32" s="178">
        <v>100</v>
      </c>
      <c r="E32" s="175">
        <v>0.1</v>
      </c>
      <c r="F32" s="176" t="s">
        <v>55</v>
      </c>
      <c r="G32" s="157" t="s">
        <v>57</v>
      </c>
      <c r="H32" s="35">
        <v>302</v>
      </c>
      <c r="I32" s="63">
        <f t="shared" si="0"/>
        <v>10.449199999999999</v>
      </c>
      <c r="J32" s="112">
        <v>332</v>
      </c>
      <c r="K32" s="65">
        <f t="shared" si="1"/>
        <v>11.4872</v>
      </c>
      <c r="L32" s="108">
        <v>350</v>
      </c>
      <c r="M32" s="109">
        <f t="shared" si="2"/>
        <v>12.11</v>
      </c>
      <c r="N32" s="35">
        <v>340</v>
      </c>
      <c r="O32" s="106">
        <f t="shared" si="4"/>
        <v>11.763999999999999</v>
      </c>
      <c r="P32" s="112">
        <v>377</v>
      </c>
      <c r="Q32" s="65">
        <f t="shared" si="5"/>
        <v>13.0442</v>
      </c>
      <c r="R32" s="108">
        <v>398</v>
      </c>
      <c r="S32" s="109">
        <f t="shared" si="3"/>
        <v>13.770799999999999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x14ac:dyDescent="0.25">
      <c r="A33" s="9"/>
      <c r="B33" s="9"/>
      <c r="C33" s="153">
        <v>75</v>
      </c>
      <c r="D33" s="178">
        <v>100</v>
      </c>
      <c r="E33" s="175">
        <v>0.1</v>
      </c>
      <c r="F33" s="176" t="s">
        <v>55</v>
      </c>
      <c r="G33" s="157" t="s">
        <v>57</v>
      </c>
      <c r="H33" s="35">
        <v>330</v>
      </c>
      <c r="I33" s="63">
        <f t="shared" si="0"/>
        <v>11.417999999999999</v>
      </c>
      <c r="J33" s="112">
        <v>357</v>
      </c>
      <c r="K33" s="65">
        <f t="shared" si="1"/>
        <v>12.3522</v>
      </c>
      <c r="L33" s="108">
        <v>375</v>
      </c>
      <c r="M33" s="109">
        <f t="shared" si="2"/>
        <v>12.975</v>
      </c>
      <c r="N33" s="180">
        <v>374</v>
      </c>
      <c r="O33" s="181">
        <f t="shared" si="4"/>
        <v>12.9404</v>
      </c>
      <c r="P33" s="112">
        <v>406</v>
      </c>
      <c r="Q33" s="65">
        <f t="shared" si="5"/>
        <v>14.047599999999999</v>
      </c>
      <c r="R33" s="108">
        <v>422</v>
      </c>
      <c r="S33" s="109">
        <f t="shared" si="3"/>
        <v>14.601199999999999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x14ac:dyDescent="0.25">
      <c r="A34" s="9"/>
      <c r="B34" s="9"/>
      <c r="C34" s="153">
        <v>50</v>
      </c>
      <c r="D34" s="178">
        <v>150</v>
      </c>
      <c r="E34" s="171">
        <v>0.15</v>
      </c>
      <c r="F34" s="176" t="s">
        <v>55</v>
      </c>
      <c r="G34" s="177" t="s">
        <v>58</v>
      </c>
      <c r="H34" s="35">
        <v>338</v>
      </c>
      <c r="I34" s="63">
        <f t="shared" si="0"/>
        <v>11.694800000000001</v>
      </c>
      <c r="J34" s="112">
        <v>391</v>
      </c>
      <c r="K34" s="65">
        <f t="shared" si="1"/>
        <v>13.528599999999997</v>
      </c>
      <c r="L34" s="108">
        <v>421</v>
      </c>
      <c r="M34" s="109">
        <f t="shared" si="2"/>
        <v>14.566599999999999</v>
      </c>
      <c r="N34" s="180">
        <v>382</v>
      </c>
      <c r="O34" s="181">
        <f t="shared" si="4"/>
        <v>13.2172</v>
      </c>
      <c r="P34" s="112">
        <v>443</v>
      </c>
      <c r="Q34" s="65">
        <f t="shared" si="5"/>
        <v>15.3278</v>
      </c>
      <c r="R34" s="108">
        <v>476</v>
      </c>
      <c r="S34" s="109">
        <f t="shared" si="3"/>
        <v>16.4696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x14ac:dyDescent="0.25">
      <c r="A35" s="9"/>
      <c r="B35" s="9"/>
      <c r="C35" s="153">
        <v>65</v>
      </c>
      <c r="D35" s="178">
        <v>150</v>
      </c>
      <c r="E35" s="171">
        <v>0.15</v>
      </c>
      <c r="F35" s="176" t="s">
        <v>55</v>
      </c>
      <c r="G35" s="177" t="s">
        <v>58</v>
      </c>
      <c r="H35" s="35">
        <v>408</v>
      </c>
      <c r="I35" s="63">
        <f t="shared" si="0"/>
        <v>14.1168</v>
      </c>
      <c r="J35" s="112">
        <v>451</v>
      </c>
      <c r="K35" s="65">
        <f t="shared" si="1"/>
        <v>15.6046</v>
      </c>
      <c r="L35" s="108">
        <v>475</v>
      </c>
      <c r="M35" s="109">
        <f t="shared" si="2"/>
        <v>16.434999999999999</v>
      </c>
      <c r="N35" s="35">
        <v>462</v>
      </c>
      <c r="O35" s="181">
        <f t="shared" si="4"/>
        <v>15.985200000000001</v>
      </c>
      <c r="P35" s="112">
        <v>510</v>
      </c>
      <c r="Q35" s="65">
        <f t="shared" si="5"/>
        <v>17.646000000000001</v>
      </c>
      <c r="R35" s="108">
        <v>538</v>
      </c>
      <c r="S35" s="109">
        <f t="shared" si="3"/>
        <v>18.614799999999999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x14ac:dyDescent="0.25">
      <c r="A36" s="9"/>
      <c r="B36" s="9"/>
      <c r="C36" s="153">
        <v>75</v>
      </c>
      <c r="D36" s="178">
        <v>150</v>
      </c>
      <c r="E36" s="171">
        <v>0.15</v>
      </c>
      <c r="F36" s="176" t="s">
        <v>55</v>
      </c>
      <c r="G36" s="177" t="s">
        <v>58</v>
      </c>
      <c r="H36" s="35">
        <v>447</v>
      </c>
      <c r="I36" s="63">
        <f t="shared" si="0"/>
        <v>15.466199999999999</v>
      </c>
      <c r="J36" s="112">
        <v>486</v>
      </c>
      <c r="K36" s="65">
        <f t="shared" si="1"/>
        <v>16.8156</v>
      </c>
      <c r="L36" s="108">
        <v>508</v>
      </c>
      <c r="M36" s="109">
        <f t="shared" si="2"/>
        <v>17.576799999999999</v>
      </c>
      <c r="N36" s="35">
        <v>507</v>
      </c>
      <c r="O36" s="181">
        <f t="shared" si="4"/>
        <v>17.542200000000001</v>
      </c>
      <c r="P36" s="112">
        <v>550</v>
      </c>
      <c r="Q36" s="65">
        <f t="shared" si="5"/>
        <v>19.03</v>
      </c>
      <c r="R36" s="108">
        <v>575</v>
      </c>
      <c r="S36" s="109">
        <f t="shared" si="3"/>
        <v>19.895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x14ac:dyDescent="0.25">
      <c r="A37" s="9"/>
      <c r="B37" s="9"/>
      <c r="C37" s="153">
        <v>50</v>
      </c>
      <c r="D37" s="178">
        <v>150</v>
      </c>
      <c r="E37" s="171">
        <v>0.15</v>
      </c>
      <c r="F37" s="176" t="s">
        <v>55</v>
      </c>
      <c r="G37" s="177" t="s">
        <v>59</v>
      </c>
      <c r="H37" s="35">
        <v>346</v>
      </c>
      <c r="I37" s="63">
        <f t="shared" si="0"/>
        <v>11.9716</v>
      </c>
      <c r="J37" s="112">
        <v>401</v>
      </c>
      <c r="K37" s="65">
        <f t="shared" si="1"/>
        <v>13.874599999999999</v>
      </c>
      <c r="L37" s="108">
        <v>431</v>
      </c>
      <c r="M37" s="109">
        <f t="shared" si="2"/>
        <v>14.912599999999999</v>
      </c>
      <c r="N37" s="35">
        <v>392</v>
      </c>
      <c r="O37" s="181">
        <f t="shared" si="4"/>
        <v>13.5632</v>
      </c>
      <c r="P37" s="112">
        <v>454</v>
      </c>
      <c r="Q37" s="65">
        <f t="shared" si="5"/>
        <v>15.708399999999999</v>
      </c>
      <c r="R37" s="108">
        <v>488</v>
      </c>
      <c r="S37" s="109">
        <f t="shared" si="3"/>
        <v>16.884799999999998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x14ac:dyDescent="0.25">
      <c r="A38" s="9"/>
      <c r="B38" s="9"/>
      <c r="C38" s="153">
        <v>65</v>
      </c>
      <c r="D38" s="178">
        <v>150</v>
      </c>
      <c r="E38" s="171">
        <v>0.15</v>
      </c>
      <c r="F38" s="176" t="s">
        <v>55</v>
      </c>
      <c r="G38" s="177" t="s">
        <v>59</v>
      </c>
      <c r="H38" s="35">
        <v>418</v>
      </c>
      <c r="I38" s="63">
        <f t="shared" si="0"/>
        <v>14.4628</v>
      </c>
      <c r="J38" s="112">
        <v>462</v>
      </c>
      <c r="K38" s="65">
        <f t="shared" si="1"/>
        <v>15.985200000000001</v>
      </c>
      <c r="L38" s="108">
        <v>488</v>
      </c>
      <c r="M38" s="109">
        <f t="shared" si="2"/>
        <v>16.884799999999998</v>
      </c>
      <c r="N38" s="35">
        <v>474</v>
      </c>
      <c r="O38" s="181">
        <f t="shared" si="4"/>
        <v>16.400400000000001</v>
      </c>
      <c r="P38" s="112">
        <v>524</v>
      </c>
      <c r="Q38" s="65">
        <f t="shared" si="5"/>
        <v>18.130400000000002</v>
      </c>
      <c r="R38" s="108">
        <v>552</v>
      </c>
      <c r="S38" s="109">
        <f t="shared" si="3"/>
        <v>19.0992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x14ac:dyDescent="0.25">
      <c r="A39" s="9"/>
      <c r="B39" s="9"/>
      <c r="C39" s="153">
        <v>75</v>
      </c>
      <c r="D39" s="178">
        <v>150</v>
      </c>
      <c r="E39" s="171">
        <v>0.15</v>
      </c>
      <c r="F39" s="176" t="s">
        <v>55</v>
      </c>
      <c r="G39" s="177" t="s">
        <v>59</v>
      </c>
      <c r="H39" s="35">
        <v>549</v>
      </c>
      <c r="I39" s="63">
        <f t="shared" si="0"/>
        <v>18.9954</v>
      </c>
      <c r="J39" s="112">
        <v>498</v>
      </c>
      <c r="K39" s="65">
        <f t="shared" si="1"/>
        <v>17.230799999999999</v>
      </c>
      <c r="L39" s="108">
        <v>521</v>
      </c>
      <c r="M39" s="109">
        <f t="shared" si="2"/>
        <v>18.026599999999998</v>
      </c>
      <c r="N39" s="35">
        <v>520</v>
      </c>
      <c r="O39" s="181">
        <f t="shared" si="4"/>
        <v>17.992000000000001</v>
      </c>
      <c r="P39" s="112">
        <v>564</v>
      </c>
      <c r="Q39" s="65">
        <f t="shared" si="5"/>
        <v>19.514399999999998</v>
      </c>
      <c r="R39" s="108">
        <v>590</v>
      </c>
      <c r="S39" s="109">
        <f t="shared" si="3"/>
        <v>20.414000000000001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x14ac:dyDescent="0.25">
      <c r="A40" s="9"/>
      <c r="B40" s="9"/>
      <c r="C40" s="153">
        <v>50</v>
      </c>
      <c r="D40" s="178">
        <v>175</v>
      </c>
      <c r="E40" s="155">
        <v>0.17499999999999999</v>
      </c>
      <c r="F40" s="176" t="s">
        <v>55</v>
      </c>
      <c r="G40" s="177" t="s">
        <v>60</v>
      </c>
      <c r="H40" s="35">
        <v>382</v>
      </c>
      <c r="I40" s="63">
        <f t="shared" si="0"/>
        <v>13.2172</v>
      </c>
      <c r="J40" s="112">
        <v>442</v>
      </c>
      <c r="K40" s="65">
        <f t="shared" si="1"/>
        <v>15.293200000000001</v>
      </c>
      <c r="L40" s="108">
        <v>476</v>
      </c>
      <c r="M40" s="109">
        <f t="shared" si="2"/>
        <v>16.4696</v>
      </c>
      <c r="N40" s="35">
        <v>433</v>
      </c>
      <c r="O40" s="181">
        <f t="shared" si="4"/>
        <v>14.9818</v>
      </c>
      <c r="P40" s="112">
        <v>501</v>
      </c>
      <c r="Q40" s="65">
        <f t="shared" si="5"/>
        <v>17.334599999999998</v>
      </c>
      <c r="R40" s="108">
        <v>539</v>
      </c>
      <c r="S40" s="109">
        <f t="shared" si="3"/>
        <v>18.6494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x14ac:dyDescent="0.25">
      <c r="A41" s="9"/>
      <c r="B41" s="9"/>
      <c r="C41" s="153">
        <v>65</v>
      </c>
      <c r="D41" s="178">
        <v>175</v>
      </c>
      <c r="E41" s="155">
        <v>0.17499999999999999</v>
      </c>
      <c r="F41" s="176" t="s">
        <v>55</v>
      </c>
      <c r="G41" s="177" t="s">
        <v>60</v>
      </c>
      <c r="H41" s="35">
        <v>462</v>
      </c>
      <c r="I41" s="63">
        <f t="shared" si="0"/>
        <v>15.985200000000001</v>
      </c>
      <c r="J41" s="112">
        <v>510</v>
      </c>
      <c r="K41" s="65">
        <f t="shared" si="1"/>
        <v>17.646000000000001</v>
      </c>
      <c r="L41" s="108">
        <v>538</v>
      </c>
      <c r="M41" s="109">
        <f t="shared" si="2"/>
        <v>18.614799999999999</v>
      </c>
      <c r="N41" s="35">
        <v>523</v>
      </c>
      <c r="O41" s="181">
        <f t="shared" si="4"/>
        <v>18.095800000000001</v>
      </c>
      <c r="P41" s="112">
        <v>578</v>
      </c>
      <c r="Q41" s="65">
        <f t="shared" si="5"/>
        <v>19.998799999999999</v>
      </c>
      <c r="R41" s="108">
        <v>609</v>
      </c>
      <c r="S41" s="109">
        <f t="shared" si="3"/>
        <v>21.071400000000001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x14ac:dyDescent="0.25">
      <c r="A42" s="9"/>
      <c r="B42" s="9"/>
      <c r="C42" s="153">
        <v>75</v>
      </c>
      <c r="D42" s="178">
        <v>175</v>
      </c>
      <c r="E42" s="155">
        <v>0.17499999999999999</v>
      </c>
      <c r="F42" s="176" t="s">
        <v>55</v>
      </c>
      <c r="G42" s="177" t="s">
        <v>60</v>
      </c>
      <c r="H42" s="35">
        <v>507</v>
      </c>
      <c r="I42" s="63">
        <f t="shared" si="0"/>
        <v>17.542200000000001</v>
      </c>
      <c r="J42" s="112">
        <v>550</v>
      </c>
      <c r="K42" s="65">
        <f t="shared" si="1"/>
        <v>19.03</v>
      </c>
      <c r="L42" s="108">
        <v>575</v>
      </c>
      <c r="M42" s="109">
        <f t="shared" si="2"/>
        <v>19.895</v>
      </c>
      <c r="N42" s="35">
        <v>574</v>
      </c>
      <c r="O42" s="181">
        <f t="shared" si="4"/>
        <v>19.860399999999998</v>
      </c>
      <c r="P42" s="112">
        <v>623</v>
      </c>
      <c r="Q42" s="65">
        <f t="shared" si="5"/>
        <v>21.555800000000001</v>
      </c>
      <c r="R42" s="167">
        <v>651</v>
      </c>
      <c r="S42" s="67">
        <f t="shared" si="3"/>
        <v>22.5246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x14ac:dyDescent="0.25">
      <c r="A43" s="9"/>
      <c r="B43" s="9"/>
      <c r="C43" s="153">
        <v>50</v>
      </c>
      <c r="D43" s="178">
        <v>175</v>
      </c>
      <c r="E43" s="155">
        <v>0.17499999999999999</v>
      </c>
      <c r="F43" s="176" t="s">
        <v>55</v>
      </c>
      <c r="G43" s="177" t="s">
        <v>61</v>
      </c>
      <c r="H43" s="35">
        <v>373</v>
      </c>
      <c r="I43" s="63">
        <f t="shared" si="0"/>
        <v>12.905799999999999</v>
      </c>
      <c r="J43" s="112">
        <v>432</v>
      </c>
      <c r="K43" s="65">
        <f t="shared" si="1"/>
        <v>14.9472</v>
      </c>
      <c r="L43" s="108">
        <v>464</v>
      </c>
      <c r="M43" s="109">
        <f t="shared" si="2"/>
        <v>16.054400000000001</v>
      </c>
      <c r="N43" s="35">
        <v>422</v>
      </c>
      <c r="O43" s="181">
        <f t="shared" si="4"/>
        <v>14.601199999999999</v>
      </c>
      <c r="P43" s="112">
        <v>489</v>
      </c>
      <c r="Q43" s="65">
        <f t="shared" si="5"/>
        <v>16.9194</v>
      </c>
      <c r="R43" s="167">
        <v>526</v>
      </c>
      <c r="S43" s="67">
        <f t="shared" si="3"/>
        <v>18.1996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x14ac:dyDescent="0.25">
      <c r="A44" s="9"/>
      <c r="B44" s="9"/>
      <c r="C44" s="153">
        <v>65</v>
      </c>
      <c r="D44" s="178">
        <v>175</v>
      </c>
      <c r="E44" s="155">
        <v>0.17499999999999999</v>
      </c>
      <c r="F44" s="176" t="s">
        <v>55</v>
      </c>
      <c r="G44" s="177" t="s">
        <v>61</v>
      </c>
      <c r="H44" s="35">
        <v>451</v>
      </c>
      <c r="I44" s="63">
        <f t="shared" si="0"/>
        <v>15.6046</v>
      </c>
      <c r="J44" s="112">
        <v>498</v>
      </c>
      <c r="K44" s="65">
        <f t="shared" si="1"/>
        <v>17.230799999999999</v>
      </c>
      <c r="L44" s="108">
        <v>525</v>
      </c>
      <c r="M44" s="109">
        <f t="shared" si="2"/>
        <v>18.164999999999999</v>
      </c>
      <c r="N44" s="35">
        <v>510</v>
      </c>
      <c r="O44" s="181">
        <f t="shared" si="4"/>
        <v>17.646000000000001</v>
      </c>
      <c r="P44" s="112">
        <v>564</v>
      </c>
      <c r="Q44" s="65">
        <f t="shared" si="5"/>
        <v>19.514399999999998</v>
      </c>
      <c r="R44" s="167">
        <v>595</v>
      </c>
      <c r="S44" s="67">
        <f t="shared" si="3"/>
        <v>20.587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x14ac:dyDescent="0.25">
      <c r="A45" s="9"/>
      <c r="B45" s="9"/>
      <c r="C45" s="153">
        <v>75</v>
      </c>
      <c r="D45" s="178">
        <v>175</v>
      </c>
      <c r="E45" s="155">
        <v>0.17499999999999999</v>
      </c>
      <c r="F45" s="176" t="s">
        <v>55</v>
      </c>
      <c r="G45" s="177" t="s">
        <v>61</v>
      </c>
      <c r="H45" s="35">
        <v>494</v>
      </c>
      <c r="I45" s="63">
        <f t="shared" si="0"/>
        <v>17.092400000000001</v>
      </c>
      <c r="J45" s="112">
        <v>536</v>
      </c>
      <c r="K45" s="65">
        <f t="shared" si="1"/>
        <v>18.5456</v>
      </c>
      <c r="L45" s="108">
        <v>561</v>
      </c>
      <c r="M45" s="109">
        <f t="shared" si="2"/>
        <v>19.410599999999999</v>
      </c>
      <c r="N45" s="35">
        <v>560</v>
      </c>
      <c r="O45" s="181">
        <f t="shared" si="4"/>
        <v>19.376000000000001</v>
      </c>
      <c r="P45" s="112">
        <v>607</v>
      </c>
      <c r="Q45" s="65">
        <f t="shared" si="5"/>
        <v>21.002199999999995</v>
      </c>
      <c r="R45" s="167">
        <v>635</v>
      </c>
      <c r="S45" s="67">
        <f t="shared" si="3"/>
        <v>21.971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x14ac:dyDescent="0.25">
      <c r="A46" s="9"/>
      <c r="B46" s="9"/>
      <c r="C46" s="153">
        <v>50</v>
      </c>
      <c r="D46" s="178">
        <v>50</v>
      </c>
      <c r="E46" s="171">
        <v>0.05</v>
      </c>
      <c r="F46" s="176" t="s">
        <v>62</v>
      </c>
      <c r="G46" s="177" t="s">
        <v>63</v>
      </c>
      <c r="H46" s="35">
        <v>165</v>
      </c>
      <c r="I46" s="63">
        <f t="shared" si="0"/>
        <v>5.7089999999999996</v>
      </c>
      <c r="J46" s="112">
        <v>191</v>
      </c>
      <c r="K46" s="65">
        <f t="shared" si="1"/>
        <v>6.6086</v>
      </c>
      <c r="L46" s="108">
        <v>206</v>
      </c>
      <c r="M46" s="109">
        <f t="shared" si="2"/>
        <v>7.1276000000000002</v>
      </c>
      <c r="N46" s="35"/>
      <c r="O46" s="181"/>
      <c r="P46" s="112"/>
      <c r="Q46" s="65"/>
      <c r="R46" s="167"/>
      <c r="S46" s="67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x14ac:dyDescent="0.25">
      <c r="A47" s="9"/>
      <c r="B47" s="9"/>
      <c r="C47" s="153">
        <v>65</v>
      </c>
      <c r="D47" s="178">
        <v>100</v>
      </c>
      <c r="E47" s="182"/>
      <c r="F47" s="176" t="s">
        <v>62</v>
      </c>
      <c r="G47" s="177" t="s">
        <v>64</v>
      </c>
      <c r="H47" s="35">
        <v>314</v>
      </c>
      <c r="I47" s="63">
        <f t="shared" si="0"/>
        <v>10.8644</v>
      </c>
      <c r="J47" s="112">
        <v>348</v>
      </c>
      <c r="K47" s="65">
        <f t="shared" si="1"/>
        <v>12.040800000000001</v>
      </c>
      <c r="L47" s="108">
        <v>367</v>
      </c>
      <c r="M47" s="109">
        <f t="shared" si="2"/>
        <v>12.6982</v>
      </c>
      <c r="N47" s="35">
        <v>356</v>
      </c>
      <c r="O47" s="181">
        <f t="shared" si="4"/>
        <v>12.317600000000001</v>
      </c>
      <c r="P47" s="112">
        <v>394</v>
      </c>
      <c r="Q47" s="65">
        <f t="shared" si="5"/>
        <v>13.632400000000001</v>
      </c>
      <c r="R47" s="108">
        <v>415</v>
      </c>
      <c r="S47" s="67">
        <f t="shared" si="3"/>
        <v>14.359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25">
      <c r="A48" s="9"/>
      <c r="B48" s="9"/>
      <c r="C48" s="153">
        <v>75</v>
      </c>
      <c r="D48" s="178">
        <v>100</v>
      </c>
      <c r="E48" s="182"/>
      <c r="F48" s="176" t="s">
        <v>62</v>
      </c>
      <c r="G48" s="177" t="s">
        <v>64</v>
      </c>
      <c r="H48" s="35">
        <v>345</v>
      </c>
      <c r="I48" s="63">
        <f t="shared" si="0"/>
        <v>11.936999999999999</v>
      </c>
      <c r="J48" s="112">
        <v>375</v>
      </c>
      <c r="K48" s="65">
        <f t="shared" si="1"/>
        <v>12.975</v>
      </c>
      <c r="L48" s="108">
        <v>392</v>
      </c>
      <c r="M48" s="109">
        <f t="shared" si="2"/>
        <v>13.5632</v>
      </c>
      <c r="N48" s="35">
        <v>391</v>
      </c>
      <c r="O48" s="181">
        <f t="shared" si="4"/>
        <v>13.528599999999997</v>
      </c>
      <c r="P48" s="112">
        <v>424</v>
      </c>
      <c r="Q48" s="65">
        <f t="shared" si="5"/>
        <v>14.670400000000001</v>
      </c>
      <c r="R48" s="108">
        <v>444</v>
      </c>
      <c r="S48" s="67">
        <f t="shared" si="3"/>
        <v>15.362399999999999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x14ac:dyDescent="0.25">
      <c r="A49" s="9"/>
      <c r="B49" s="9"/>
      <c r="C49" s="153">
        <v>65</v>
      </c>
      <c r="D49" s="178">
        <v>175</v>
      </c>
      <c r="E49" s="182"/>
      <c r="F49" s="172" t="s">
        <v>62</v>
      </c>
      <c r="G49" s="157" t="s">
        <v>73</v>
      </c>
      <c r="H49" s="35">
        <v>458</v>
      </c>
      <c r="I49" s="63">
        <f t="shared" si="0"/>
        <v>15.8468</v>
      </c>
      <c r="J49" s="112">
        <v>506</v>
      </c>
      <c r="K49" s="65">
        <f t="shared" si="1"/>
        <v>17.5076</v>
      </c>
      <c r="L49" s="108">
        <v>534</v>
      </c>
      <c r="M49" s="109">
        <f t="shared" si="2"/>
        <v>18.476400000000002</v>
      </c>
      <c r="N49" s="180">
        <v>520</v>
      </c>
      <c r="O49" s="181">
        <f t="shared" si="4"/>
        <v>17.992000000000001</v>
      </c>
      <c r="P49" s="112">
        <v>574</v>
      </c>
      <c r="Q49" s="65">
        <f t="shared" si="5"/>
        <v>19.860399999999998</v>
      </c>
      <c r="R49" s="108">
        <v>606</v>
      </c>
      <c r="S49" s="67">
        <f t="shared" si="3"/>
        <v>20.967599999999997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x14ac:dyDescent="0.25">
      <c r="A50" s="9"/>
      <c r="B50" s="9"/>
      <c r="C50" s="153">
        <v>75</v>
      </c>
      <c r="D50" s="178">
        <v>175</v>
      </c>
      <c r="E50" s="182"/>
      <c r="F50" s="172" t="s">
        <v>62</v>
      </c>
      <c r="G50" s="157" t="s">
        <v>73</v>
      </c>
      <c r="H50" s="35">
        <v>504</v>
      </c>
      <c r="I50" s="63">
        <f t="shared" si="0"/>
        <v>17.438400000000001</v>
      </c>
      <c r="J50" s="112">
        <v>547</v>
      </c>
      <c r="K50" s="65">
        <f t="shared" si="1"/>
        <v>18.926200000000001</v>
      </c>
      <c r="L50" s="108">
        <v>572</v>
      </c>
      <c r="M50" s="109">
        <f t="shared" si="2"/>
        <v>19.7912</v>
      </c>
      <c r="N50" s="180">
        <v>571</v>
      </c>
      <c r="O50" s="181">
        <f t="shared" si="4"/>
        <v>19.756599999999999</v>
      </c>
      <c r="P50" s="112">
        <v>620</v>
      </c>
      <c r="Q50" s="65">
        <f t="shared" si="5"/>
        <v>21.452000000000002</v>
      </c>
      <c r="R50" s="108">
        <v>648</v>
      </c>
      <c r="S50" s="67">
        <f t="shared" si="3"/>
        <v>22.4208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x14ac:dyDescent="0.25">
      <c r="A51" s="9"/>
      <c r="B51" s="9"/>
      <c r="C51" s="153">
        <v>65</v>
      </c>
      <c r="D51" s="178">
        <v>200</v>
      </c>
      <c r="E51" s="182"/>
      <c r="F51" s="172" t="s">
        <v>62</v>
      </c>
      <c r="G51" s="157" t="s">
        <v>66</v>
      </c>
      <c r="H51" s="35">
        <v>502</v>
      </c>
      <c r="I51" s="63">
        <f t="shared" si="0"/>
        <v>17.369199999999999</v>
      </c>
      <c r="J51" s="112">
        <v>554</v>
      </c>
      <c r="K51" s="65">
        <f t="shared" si="1"/>
        <v>19.168399999999998</v>
      </c>
      <c r="L51" s="108">
        <v>585</v>
      </c>
      <c r="M51" s="109">
        <f t="shared" si="2"/>
        <v>20.241</v>
      </c>
      <c r="N51" s="180">
        <v>568</v>
      </c>
      <c r="O51" s="181">
        <f t="shared" si="4"/>
        <v>19.652799999999999</v>
      </c>
      <c r="P51" s="112">
        <v>628</v>
      </c>
      <c r="Q51" s="65">
        <f t="shared" si="5"/>
        <v>21.7288</v>
      </c>
      <c r="R51" s="108">
        <v>662</v>
      </c>
      <c r="S51" s="67">
        <f t="shared" si="3"/>
        <v>22.905200000000001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x14ac:dyDescent="0.25">
      <c r="A52" s="9"/>
      <c r="B52" s="9"/>
      <c r="C52" s="153">
        <v>75</v>
      </c>
      <c r="D52" s="178">
        <v>200</v>
      </c>
      <c r="E52" s="182"/>
      <c r="F52" s="172" t="s">
        <v>62</v>
      </c>
      <c r="G52" s="157" t="s">
        <v>66</v>
      </c>
      <c r="H52" s="35">
        <v>551</v>
      </c>
      <c r="I52" s="63">
        <f t="shared" si="0"/>
        <v>19.064599999999999</v>
      </c>
      <c r="J52" s="112">
        <v>598</v>
      </c>
      <c r="K52" s="65">
        <f t="shared" si="1"/>
        <v>20.690799999999999</v>
      </c>
      <c r="L52" s="108">
        <v>626</v>
      </c>
      <c r="M52" s="109">
        <f t="shared" si="2"/>
        <v>21.659600000000001</v>
      </c>
      <c r="N52" s="180">
        <v>624</v>
      </c>
      <c r="O52" s="181">
        <f t="shared" si="4"/>
        <v>21.590399999999999</v>
      </c>
      <c r="P52" s="112">
        <v>678</v>
      </c>
      <c r="Q52" s="65">
        <f t="shared" si="5"/>
        <v>23.4588</v>
      </c>
      <c r="R52" s="108">
        <v>708</v>
      </c>
      <c r="S52" s="67">
        <f t="shared" si="3"/>
        <v>24.4968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x14ac:dyDescent="0.25">
      <c r="A53" s="9"/>
      <c r="B53" s="9"/>
      <c r="C53" s="153">
        <v>50</v>
      </c>
      <c r="D53" s="178">
        <v>50</v>
      </c>
      <c r="E53" s="182"/>
      <c r="F53" s="172" t="s">
        <v>74</v>
      </c>
      <c r="G53" s="183"/>
      <c r="H53" s="35">
        <v>148</v>
      </c>
      <c r="I53" s="63">
        <f t="shared" si="0"/>
        <v>5.1208</v>
      </c>
      <c r="J53" s="112">
        <v>172</v>
      </c>
      <c r="K53" s="65">
        <f t="shared" si="1"/>
        <v>5.9512</v>
      </c>
      <c r="L53" s="108">
        <v>185</v>
      </c>
      <c r="M53" s="109">
        <f t="shared" si="2"/>
        <v>6.4009999999999998</v>
      </c>
      <c r="N53" s="180">
        <v>167</v>
      </c>
      <c r="O53" s="181">
        <f t="shared" si="4"/>
        <v>5.7782000000000009</v>
      </c>
      <c r="P53" s="112">
        <v>193</v>
      </c>
      <c r="Q53" s="65">
        <f t="shared" si="5"/>
        <v>6.6778000000000004</v>
      </c>
      <c r="R53" s="108">
        <v>208</v>
      </c>
      <c r="S53" s="67">
        <f t="shared" si="3"/>
        <v>7.1967999999999988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x14ac:dyDescent="0.25">
      <c r="A54" s="9"/>
      <c r="B54" s="9"/>
      <c r="C54" s="153">
        <v>75</v>
      </c>
      <c r="D54" s="178">
        <v>120</v>
      </c>
      <c r="E54" s="182"/>
      <c r="F54" s="172" t="s">
        <v>74</v>
      </c>
      <c r="G54" s="183"/>
      <c r="H54" s="35">
        <v>350</v>
      </c>
      <c r="I54" s="63">
        <f t="shared" si="0"/>
        <v>12.11</v>
      </c>
      <c r="J54" s="112">
        <v>381</v>
      </c>
      <c r="K54" s="65">
        <f t="shared" si="1"/>
        <v>13.182600000000001</v>
      </c>
      <c r="L54" s="108">
        <v>398</v>
      </c>
      <c r="M54" s="109">
        <f t="shared" si="2"/>
        <v>13.770799999999999</v>
      </c>
      <c r="N54" s="180">
        <v>392</v>
      </c>
      <c r="O54" s="181">
        <f t="shared" si="4"/>
        <v>13.5632</v>
      </c>
      <c r="P54" s="112">
        <v>426</v>
      </c>
      <c r="Q54" s="65">
        <f t="shared" si="5"/>
        <v>14.739599999999999</v>
      </c>
      <c r="R54" s="108">
        <v>445</v>
      </c>
      <c r="S54" s="67">
        <f t="shared" si="3"/>
        <v>15.397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x14ac:dyDescent="0.25">
      <c r="A55" s="9"/>
      <c r="B55" s="9"/>
      <c r="C55" s="153">
        <v>75</v>
      </c>
      <c r="D55" s="178">
        <v>185</v>
      </c>
      <c r="E55" s="182"/>
      <c r="F55" s="172" t="s">
        <v>74</v>
      </c>
      <c r="G55" s="183"/>
      <c r="H55" s="35">
        <v>461</v>
      </c>
      <c r="I55" s="63">
        <f t="shared" si="0"/>
        <v>15.9506</v>
      </c>
      <c r="J55" s="112">
        <v>500</v>
      </c>
      <c r="K55" s="65">
        <f t="shared" si="1"/>
        <v>17.3</v>
      </c>
      <c r="L55" s="108">
        <v>523</v>
      </c>
      <c r="M55" s="109">
        <f t="shared" si="2"/>
        <v>18.095800000000001</v>
      </c>
      <c r="N55" s="180">
        <v>516</v>
      </c>
      <c r="O55" s="181">
        <f t="shared" si="4"/>
        <v>17.8536</v>
      </c>
      <c r="P55" s="112">
        <v>560</v>
      </c>
      <c r="Q55" s="65">
        <f t="shared" si="5"/>
        <v>19.376000000000001</v>
      </c>
      <c r="R55" s="108">
        <v>585</v>
      </c>
      <c r="S55" s="67">
        <f t="shared" si="3"/>
        <v>20.241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x14ac:dyDescent="0.25">
      <c r="A56" s="9"/>
      <c r="B56" s="9"/>
      <c r="C56" s="184"/>
      <c r="D56" s="185"/>
      <c r="E56" s="186"/>
      <c r="F56" s="187"/>
      <c r="G56" s="188"/>
      <c r="H56" s="189"/>
      <c r="I56" s="131"/>
      <c r="J56" s="126"/>
      <c r="K56" s="190"/>
      <c r="L56" s="128"/>
      <c r="M56" s="191"/>
      <c r="N56" s="192"/>
      <c r="O56" s="193"/>
      <c r="P56" s="126"/>
      <c r="Q56" s="190"/>
      <c r="R56" s="128"/>
      <c r="S56" s="194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</row>
    <row r="161" spans="1:47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</row>
    <row r="162" spans="1:47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</row>
    <row r="163" spans="1:47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</row>
    <row r="164" spans="1:47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</row>
    <row r="165" spans="1:47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</row>
    <row r="166" spans="1:47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</row>
    <row r="167" spans="1:47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</row>
    <row r="168" spans="1:47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</row>
    <row r="169" spans="1:47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</row>
    <row r="170" spans="1:47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</row>
    <row r="171" spans="1:47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</row>
    <row r="172" spans="1:47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</row>
    <row r="173" spans="1:47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</row>
    <row r="174" spans="1:47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</row>
    <row r="175" spans="1:47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</row>
    <row r="176" spans="1:47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</row>
    <row r="177" spans="1:47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</row>
    <row r="178" spans="1:47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</row>
    <row r="179" spans="1:47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</row>
    <row r="180" spans="1:47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</row>
    <row r="181" spans="1:47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</row>
    <row r="182" spans="1:47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</row>
    <row r="183" spans="1:47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</row>
    <row r="184" spans="1:47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</row>
    <row r="185" spans="1:47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</row>
    <row r="186" spans="1:47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</row>
    <row r="187" spans="1:47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</row>
    <row r="188" spans="1:47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</row>
    <row r="189" spans="1:47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</row>
    <row r="190" spans="1:47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</row>
    <row r="191" spans="1:47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</row>
    <row r="192" spans="1:47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</row>
    <row r="193" spans="1:47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</row>
    <row r="194" spans="1:47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1:47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1:47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1:47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1:47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1:47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  <row r="200" spans="1:47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</row>
    <row r="201" spans="1:47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</row>
    <row r="202" spans="1:47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</row>
    <row r="203" spans="1:47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</row>
    <row r="204" spans="1:47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</row>
    <row r="205" spans="1:47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</row>
    <row r="206" spans="1:47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</row>
    <row r="207" spans="1:47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</row>
    <row r="208" spans="1:47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</row>
    <row r="209" spans="1:47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</row>
    <row r="210" spans="1:47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</row>
    <row r="211" spans="1:47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</row>
    <row r="212" spans="1:47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</row>
    <row r="213" spans="1:47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</row>
    <row r="214" spans="1:47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</row>
    <row r="215" spans="1:47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</row>
    <row r="216" spans="1:47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7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7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7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7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7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7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7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7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9"/>
    </row>
    <row r="329" spans="1:13" x14ac:dyDescent="0.25">
      <c r="A329" s="9"/>
      <c r="B329" s="9"/>
    </row>
    <row r="330" spans="1:13" x14ac:dyDescent="0.25">
      <c r="A330" s="9"/>
      <c r="B330" s="9"/>
    </row>
    <row r="331" spans="1:13" x14ac:dyDescent="0.25">
      <c r="A331" s="9"/>
      <c r="B331" s="9"/>
    </row>
    <row r="332" spans="1:13" x14ac:dyDescent="0.25">
      <c r="A332" s="9"/>
      <c r="B332" s="9"/>
    </row>
    <row r="333" spans="1:13" x14ac:dyDescent="0.25">
      <c r="A333" s="9"/>
      <c r="B333" s="9"/>
    </row>
    <row r="334" spans="1:13" x14ac:dyDescent="0.25">
      <c r="A334" s="9"/>
      <c r="B334" s="9"/>
    </row>
    <row r="335" spans="1:13" x14ac:dyDescent="0.25">
      <c r="A335" s="9"/>
      <c r="B335" s="9"/>
    </row>
    <row r="336" spans="1:13" x14ac:dyDescent="0.25">
      <c r="A336" s="9"/>
      <c r="B336" s="9"/>
    </row>
    <row r="337" spans="1:2" x14ac:dyDescent="0.25">
      <c r="A337" s="9"/>
      <c r="B337" s="9"/>
    </row>
    <row r="338" spans="1:2" x14ac:dyDescent="0.25">
      <c r="A338" s="9"/>
      <c r="B338" s="9"/>
    </row>
    <row r="339" spans="1:2" x14ac:dyDescent="0.25">
      <c r="A339" s="9"/>
      <c r="B339" s="9"/>
    </row>
    <row r="340" spans="1:2" x14ac:dyDescent="0.25">
      <c r="A340" s="9"/>
      <c r="B340" s="9"/>
    </row>
    <row r="341" spans="1:2" x14ac:dyDescent="0.25">
      <c r="A341" s="9"/>
      <c r="B341" s="9"/>
    </row>
    <row r="342" spans="1:2" x14ac:dyDescent="0.25">
      <c r="A342" s="9"/>
      <c r="B342" s="9"/>
    </row>
    <row r="343" spans="1:2" x14ac:dyDescent="0.25">
      <c r="A343" s="9"/>
      <c r="B343" s="9"/>
    </row>
    <row r="344" spans="1:2" x14ac:dyDescent="0.25">
      <c r="A344" s="9"/>
      <c r="B344" s="9"/>
    </row>
    <row r="345" spans="1:2" x14ac:dyDescent="0.25">
      <c r="A345" s="9"/>
      <c r="B345" s="9"/>
    </row>
    <row r="346" spans="1:2" x14ac:dyDescent="0.25">
      <c r="A346" s="9"/>
      <c r="B346" s="9"/>
    </row>
    <row r="347" spans="1:2" x14ac:dyDescent="0.25">
      <c r="A347" s="9"/>
      <c r="B347" s="9"/>
    </row>
    <row r="348" spans="1:2" x14ac:dyDescent="0.25">
      <c r="A348" s="9"/>
      <c r="B348" s="9"/>
    </row>
    <row r="349" spans="1:2" x14ac:dyDescent="0.25">
      <c r="A349" s="9"/>
      <c r="B349" s="9"/>
    </row>
    <row r="350" spans="1:2" x14ac:dyDescent="0.25">
      <c r="A350" s="9"/>
      <c r="B350" s="9"/>
    </row>
    <row r="351" spans="1:2" x14ac:dyDescent="0.25">
      <c r="A351" s="9"/>
      <c r="B351" s="9"/>
    </row>
    <row r="352" spans="1:2" x14ac:dyDescent="0.25">
      <c r="A352" s="9"/>
      <c r="B352" s="9"/>
    </row>
    <row r="353" spans="1:2" x14ac:dyDescent="0.25">
      <c r="A353" s="9"/>
      <c r="B353" s="9"/>
    </row>
    <row r="354" spans="1:2" x14ac:dyDescent="0.25">
      <c r="A354" s="9"/>
      <c r="B354" s="9"/>
    </row>
    <row r="355" spans="1:2" x14ac:dyDescent="0.25">
      <c r="A355" s="9"/>
      <c r="B355" s="9"/>
    </row>
    <row r="356" spans="1:2" x14ac:dyDescent="0.25">
      <c r="A356" s="9"/>
      <c r="B356" s="9"/>
    </row>
    <row r="357" spans="1:2" x14ac:dyDescent="0.25">
      <c r="A357" s="9"/>
      <c r="B357" s="9"/>
    </row>
    <row r="358" spans="1:2" x14ac:dyDescent="0.25">
      <c r="A358" s="9"/>
      <c r="B358" s="9"/>
    </row>
    <row r="359" spans="1:2" x14ac:dyDescent="0.25">
      <c r="A359" s="9"/>
      <c r="B359" s="9"/>
    </row>
    <row r="360" spans="1:2" x14ac:dyDescent="0.25">
      <c r="A360" s="9"/>
      <c r="B360" s="9"/>
    </row>
    <row r="361" spans="1:2" x14ac:dyDescent="0.25">
      <c r="A361" s="9"/>
      <c r="B361" s="9"/>
    </row>
    <row r="362" spans="1:2" x14ac:dyDescent="0.25">
      <c r="A362" s="9"/>
      <c r="B362" s="9"/>
    </row>
    <row r="363" spans="1:2" x14ac:dyDescent="0.25">
      <c r="A363" s="9"/>
      <c r="B363" s="9"/>
    </row>
    <row r="364" spans="1:2" x14ac:dyDescent="0.25">
      <c r="A364" s="9"/>
      <c r="B364" s="9"/>
    </row>
    <row r="365" spans="1:2" x14ac:dyDescent="0.25">
      <c r="A365" s="9"/>
      <c r="B365" s="9"/>
    </row>
    <row r="366" spans="1:2" x14ac:dyDescent="0.25">
      <c r="A366" s="9"/>
      <c r="B366" s="9"/>
    </row>
    <row r="367" spans="1:2" x14ac:dyDescent="0.25">
      <c r="A367" s="9"/>
      <c r="B367" s="9"/>
    </row>
    <row r="368" spans="1:2" x14ac:dyDescent="0.25">
      <c r="A368" s="9"/>
      <c r="B368" s="9"/>
    </row>
    <row r="369" spans="1:2" x14ac:dyDescent="0.25">
      <c r="A369" s="9"/>
      <c r="B369" s="9"/>
    </row>
    <row r="370" spans="1:2" x14ac:dyDescent="0.25">
      <c r="A370" s="9"/>
      <c r="B370" s="9"/>
    </row>
    <row r="371" spans="1:2" x14ac:dyDescent="0.25">
      <c r="A371" s="9"/>
      <c r="B371" s="9"/>
    </row>
    <row r="372" spans="1:2" x14ac:dyDescent="0.25">
      <c r="A372" s="9"/>
      <c r="B372" s="9"/>
    </row>
    <row r="373" spans="1:2" x14ac:dyDescent="0.25">
      <c r="A373" s="9"/>
      <c r="B373" s="9"/>
    </row>
    <row r="374" spans="1:2" x14ac:dyDescent="0.25">
      <c r="A374" s="9"/>
      <c r="B374" s="9"/>
    </row>
    <row r="375" spans="1:2" x14ac:dyDescent="0.25">
      <c r="A375" s="9"/>
      <c r="B375" s="9"/>
    </row>
    <row r="376" spans="1:2" x14ac:dyDescent="0.25">
      <c r="A376" s="9"/>
      <c r="B376" s="9"/>
    </row>
    <row r="377" spans="1:2" x14ac:dyDescent="0.25">
      <c r="A377" s="9"/>
      <c r="B377" s="9"/>
    </row>
    <row r="378" spans="1:2" x14ac:dyDescent="0.25">
      <c r="A378" s="9"/>
      <c r="B378" s="9"/>
    </row>
    <row r="379" spans="1:2" x14ac:dyDescent="0.25">
      <c r="A379" s="9"/>
      <c r="B379" s="9"/>
    </row>
    <row r="380" spans="1:2" x14ac:dyDescent="0.25">
      <c r="A380" s="9"/>
      <c r="B380" s="9"/>
    </row>
    <row r="381" spans="1:2" x14ac:dyDescent="0.25">
      <c r="A381" s="9"/>
      <c r="B381" s="9"/>
    </row>
    <row r="382" spans="1:2" x14ac:dyDescent="0.25">
      <c r="A382" s="9"/>
      <c r="B382" s="9"/>
    </row>
    <row r="383" spans="1:2" x14ac:dyDescent="0.25">
      <c r="A383" s="9"/>
      <c r="B383" s="9"/>
    </row>
    <row r="384" spans="1:2" x14ac:dyDescent="0.25">
      <c r="A384" s="9"/>
      <c r="B384" s="9"/>
    </row>
    <row r="385" spans="1:2" x14ac:dyDescent="0.25">
      <c r="A385" s="9"/>
      <c r="B385" s="9"/>
    </row>
    <row r="386" spans="1:2" x14ac:dyDescent="0.25">
      <c r="A386" s="9"/>
      <c r="B386" s="9"/>
    </row>
    <row r="387" spans="1:2" x14ac:dyDescent="0.25">
      <c r="A387" s="9"/>
      <c r="B387" s="9"/>
    </row>
    <row r="388" spans="1:2" x14ac:dyDescent="0.25">
      <c r="A388" s="9"/>
      <c r="B388" s="9"/>
    </row>
    <row r="389" spans="1:2" x14ac:dyDescent="0.25">
      <c r="A389" s="9"/>
      <c r="B389" s="9"/>
    </row>
    <row r="390" spans="1:2" x14ac:dyDescent="0.25">
      <c r="A390" s="9"/>
      <c r="B390" s="9"/>
    </row>
    <row r="391" spans="1:2" x14ac:dyDescent="0.25">
      <c r="A391" s="9"/>
      <c r="B391" s="9"/>
    </row>
    <row r="392" spans="1:2" x14ac:dyDescent="0.25">
      <c r="A392" s="9"/>
      <c r="B392" s="9"/>
    </row>
    <row r="393" spans="1:2" x14ac:dyDescent="0.25">
      <c r="A393" s="9"/>
      <c r="B393" s="9"/>
    </row>
    <row r="394" spans="1:2" x14ac:dyDescent="0.25">
      <c r="A394" s="9"/>
      <c r="B394" s="9"/>
    </row>
    <row r="395" spans="1:2" x14ac:dyDescent="0.25">
      <c r="A395" s="9"/>
      <c r="B395" s="9"/>
    </row>
    <row r="396" spans="1:2" x14ac:dyDescent="0.25">
      <c r="A396" s="9"/>
      <c r="B396" s="9"/>
    </row>
    <row r="397" spans="1:2" x14ac:dyDescent="0.25">
      <c r="A397" s="9"/>
      <c r="B397" s="9"/>
    </row>
    <row r="398" spans="1:2" x14ac:dyDescent="0.25">
      <c r="A398" s="9"/>
      <c r="B398" s="9"/>
    </row>
    <row r="399" spans="1:2" x14ac:dyDescent="0.25">
      <c r="A399" s="9"/>
      <c r="B399" s="9"/>
    </row>
    <row r="400" spans="1:2" x14ac:dyDescent="0.25">
      <c r="A400" s="9"/>
      <c r="B400" s="9"/>
    </row>
    <row r="401" spans="1:2" x14ac:dyDescent="0.25">
      <c r="A401" s="9"/>
      <c r="B401" s="9"/>
    </row>
    <row r="402" spans="1:2" x14ac:dyDescent="0.25">
      <c r="A402" s="9"/>
      <c r="B402" s="9"/>
    </row>
    <row r="403" spans="1:2" x14ac:dyDescent="0.25">
      <c r="A403" s="9"/>
      <c r="B403" s="9"/>
    </row>
    <row r="404" spans="1:2" x14ac:dyDescent="0.25">
      <c r="A404" s="9"/>
      <c r="B404" s="9"/>
    </row>
    <row r="405" spans="1:2" x14ac:dyDescent="0.25">
      <c r="A405" s="9"/>
      <c r="B405" s="9"/>
    </row>
    <row r="406" spans="1:2" x14ac:dyDescent="0.25">
      <c r="A406" s="9"/>
      <c r="B406" s="9"/>
    </row>
    <row r="407" spans="1:2" x14ac:dyDescent="0.25">
      <c r="A407" s="9"/>
      <c r="B407" s="9"/>
    </row>
    <row r="408" spans="1:2" x14ac:dyDescent="0.25">
      <c r="A408" s="9"/>
      <c r="B408" s="9"/>
    </row>
    <row r="409" spans="1:2" x14ac:dyDescent="0.25">
      <c r="A409" s="9"/>
      <c r="B409" s="9"/>
    </row>
    <row r="410" spans="1:2" x14ac:dyDescent="0.25">
      <c r="A410" s="9"/>
      <c r="B410" s="9"/>
    </row>
    <row r="411" spans="1:2" x14ac:dyDescent="0.25">
      <c r="A411" s="9"/>
      <c r="B411" s="9"/>
    </row>
    <row r="412" spans="1:2" x14ac:dyDescent="0.25">
      <c r="A412" s="9"/>
      <c r="B412" s="9"/>
    </row>
    <row r="413" spans="1:2" x14ac:dyDescent="0.25">
      <c r="A413" s="9"/>
      <c r="B413" s="9"/>
    </row>
    <row r="414" spans="1:2" x14ac:dyDescent="0.25">
      <c r="A414" s="9"/>
      <c r="B414" s="9"/>
    </row>
    <row r="415" spans="1:2" x14ac:dyDescent="0.25">
      <c r="A415" s="9"/>
      <c r="B415" s="9"/>
    </row>
    <row r="416" spans="1:2" x14ac:dyDescent="0.25">
      <c r="A416" s="9"/>
      <c r="B416" s="9"/>
    </row>
    <row r="417" spans="1:2" x14ac:dyDescent="0.25">
      <c r="A417" s="9"/>
      <c r="B417" s="9"/>
    </row>
    <row r="418" spans="1:2" x14ac:dyDescent="0.25">
      <c r="A418" s="9"/>
      <c r="B418" s="9"/>
    </row>
    <row r="419" spans="1:2" x14ac:dyDescent="0.25">
      <c r="A419" s="9"/>
      <c r="B419" s="9"/>
    </row>
    <row r="420" spans="1:2" x14ac:dyDescent="0.25">
      <c r="A420" s="9"/>
      <c r="B420" s="9"/>
    </row>
    <row r="421" spans="1:2" x14ac:dyDescent="0.25">
      <c r="A421" s="9"/>
      <c r="B421" s="9"/>
    </row>
    <row r="422" spans="1:2" x14ac:dyDescent="0.25">
      <c r="A422" s="9"/>
      <c r="B422" s="9"/>
    </row>
    <row r="423" spans="1:2" x14ac:dyDescent="0.25">
      <c r="A423" s="9"/>
      <c r="B423" s="9"/>
    </row>
    <row r="424" spans="1:2" x14ac:dyDescent="0.25">
      <c r="A424" s="9"/>
      <c r="B424" s="9"/>
    </row>
    <row r="425" spans="1:2" x14ac:dyDescent="0.25">
      <c r="A425" s="9"/>
      <c r="B425" s="9"/>
    </row>
    <row r="426" spans="1:2" x14ac:dyDescent="0.25">
      <c r="A426" s="9"/>
      <c r="B426" s="9"/>
    </row>
    <row r="427" spans="1:2" x14ac:dyDescent="0.25">
      <c r="A427" s="9"/>
      <c r="B427" s="9"/>
    </row>
    <row r="428" spans="1:2" x14ac:dyDescent="0.25">
      <c r="A428" s="9"/>
      <c r="B428" s="9"/>
    </row>
    <row r="429" spans="1:2" x14ac:dyDescent="0.25">
      <c r="A429" s="9"/>
      <c r="B429" s="9"/>
    </row>
    <row r="430" spans="1:2" x14ac:dyDescent="0.25">
      <c r="A430" s="9"/>
      <c r="B430" s="9"/>
    </row>
    <row r="431" spans="1:2" x14ac:dyDescent="0.25">
      <c r="A431" s="9"/>
      <c r="B431" s="9"/>
    </row>
  </sheetData>
  <sheetProtection password="C032" sheet="1" objects="1" scenarios="1" autoFilter="0"/>
  <autoFilter ref="C11:G11"/>
  <mergeCells count="2">
    <mergeCell ref="C6:O8"/>
    <mergeCell ref="R30:S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Version Control</vt:lpstr>
      <vt:lpstr>LV OHL</vt:lpstr>
      <vt:lpstr>11kV OHL</vt:lpstr>
      <vt:lpstr>20kV OHL</vt:lpstr>
      <vt:lpstr>'Version Control'!Print_Area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Jagger, Phil</dc:creator>
  <cp:lastModifiedBy>Catling, Michael</cp:lastModifiedBy>
  <dcterms:created xsi:type="dcterms:W3CDTF">2017-03-30T14:30:23Z</dcterms:created>
  <dcterms:modified xsi:type="dcterms:W3CDTF">2017-04-10T09:29:47Z</dcterms:modified>
</cp:coreProperties>
</file>